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1700" firstSheet="2" activeTab="5"/>
  </bookViews>
  <sheets>
    <sheet name="Gruppe 1-Koppl" sheetId="9" r:id="rId1"/>
    <sheet name="Gruppe 2-Oberndorf" sheetId="8" r:id="rId2"/>
    <sheet name="Gruppe 3-Bürmoos" sheetId="10" r:id="rId3"/>
    <sheet name="Gruppe 4-Nußdorf" sheetId="11" r:id="rId4"/>
    <sheet name="Gruppe 5-Nußdorf 2" sheetId="12" r:id="rId5"/>
    <sheet name="Gesamte Übersicht" sheetId="13" r:id="rId6"/>
    <sheet name="gruppeneinteilung" sheetId="15" r:id="rId7"/>
  </sheets>
  <calcPr calcId="144525"/>
</workbook>
</file>

<file path=xl/calcChain.xml><?xml version="1.0" encoding="utf-8"?>
<calcChain xmlns="http://schemas.openxmlformats.org/spreadsheetml/2006/main">
  <c r="D42" i="13" l="1"/>
  <c r="D43" i="13"/>
  <c r="D44" i="13"/>
  <c r="D41" i="13"/>
  <c r="D34" i="13"/>
  <c r="D35" i="13"/>
  <c r="D36" i="13"/>
  <c r="D33" i="13"/>
  <c r="D26" i="13"/>
  <c r="D27" i="13"/>
  <c r="D28" i="13"/>
  <c r="D25" i="13"/>
  <c r="D18" i="13"/>
  <c r="D19" i="13"/>
  <c r="D20" i="13"/>
  <c r="D17" i="13"/>
  <c r="D10" i="13"/>
  <c r="D11" i="13"/>
  <c r="D12" i="13"/>
  <c r="D9" i="13"/>
  <c r="C42" i="13"/>
  <c r="C43" i="13"/>
  <c r="C44" i="13"/>
  <c r="C41" i="13"/>
  <c r="C34" i="13"/>
  <c r="C35" i="13"/>
  <c r="C36" i="13"/>
  <c r="C33" i="13"/>
  <c r="C26" i="13"/>
  <c r="C27" i="13"/>
  <c r="C28" i="13"/>
  <c r="C25" i="13"/>
  <c r="C18" i="13"/>
  <c r="C19" i="13"/>
  <c r="C20" i="13"/>
  <c r="C17" i="13"/>
  <c r="C10" i="13"/>
  <c r="C11" i="13"/>
  <c r="C12" i="13"/>
  <c r="C9" i="13"/>
  <c r="B44" i="13" l="1"/>
  <c r="B43" i="13"/>
  <c r="B42" i="13"/>
  <c r="B41" i="13"/>
  <c r="B36" i="13"/>
  <c r="B35" i="13"/>
  <c r="B34" i="13"/>
  <c r="B33" i="13"/>
  <c r="B28" i="13"/>
  <c r="B27" i="13"/>
  <c r="B26" i="13"/>
  <c r="B25" i="13"/>
  <c r="B20" i="13"/>
  <c r="B19" i="13"/>
  <c r="B18" i="13"/>
  <c r="B17" i="13"/>
  <c r="B12" i="13"/>
  <c r="B11" i="13"/>
  <c r="B10" i="13"/>
  <c r="B9" i="13"/>
  <c r="A41" i="13"/>
  <c r="A7" i="12" s="1"/>
  <c r="A17" i="12" s="1"/>
  <c r="A19" i="12"/>
  <c r="A9" i="12"/>
  <c r="A10" i="12"/>
  <c r="A20" i="12" s="1"/>
  <c r="A7" i="11"/>
  <c r="A17" i="11" s="1"/>
  <c r="A7" i="10"/>
  <c r="A17" i="10" s="1"/>
  <c r="A7" i="8"/>
  <c r="A17" i="8" s="1"/>
  <c r="A8" i="9"/>
  <c r="A18" i="9" s="1"/>
  <c r="A7" i="9"/>
  <c r="A17" i="9" s="1"/>
  <c r="A44" i="13"/>
  <c r="A43" i="13"/>
  <c r="A42" i="13"/>
  <c r="A8" i="12" s="1"/>
  <c r="A18" i="12" s="1"/>
  <c r="A36" i="13"/>
  <c r="A10" i="11" s="1"/>
  <c r="A20" i="11" s="1"/>
  <c r="A35" i="13"/>
  <c r="A9" i="11" s="1"/>
  <c r="A19" i="11" s="1"/>
  <c r="A34" i="13"/>
  <c r="A8" i="11" s="1"/>
  <c r="A18" i="11" s="1"/>
  <c r="A33" i="13"/>
  <c r="A28" i="13"/>
  <c r="A10" i="10" s="1"/>
  <c r="A20" i="10" s="1"/>
  <c r="A27" i="13"/>
  <c r="A9" i="10" s="1"/>
  <c r="A19" i="10" s="1"/>
  <c r="A26" i="13"/>
  <c r="A8" i="10" s="1"/>
  <c r="A18" i="10" s="1"/>
  <c r="A25" i="13"/>
  <c r="A20" i="13"/>
  <c r="A10" i="8" s="1"/>
  <c r="A20" i="8" s="1"/>
  <c r="A19" i="13"/>
  <c r="A9" i="8" s="1"/>
  <c r="A19" i="8" s="1"/>
  <c r="A18" i="13"/>
  <c r="A8" i="8" s="1"/>
  <c r="A18" i="8" s="1"/>
  <c r="A17" i="13"/>
  <c r="A12" i="13"/>
  <c r="A10" i="9" s="1"/>
  <c r="A20" i="9" s="1"/>
  <c r="A11" i="13"/>
  <c r="A9" i="9" s="1"/>
  <c r="A19" i="9" s="1"/>
  <c r="A10" i="13"/>
  <c r="A9" i="13"/>
  <c r="G20" i="12"/>
  <c r="E20" i="12"/>
  <c r="C20" i="12"/>
  <c r="E19" i="12"/>
  <c r="C19" i="12"/>
  <c r="C18" i="12"/>
  <c r="K18" i="12" s="1"/>
  <c r="K17" i="12"/>
  <c r="G10" i="12"/>
  <c r="E10" i="12"/>
  <c r="C10" i="12"/>
  <c r="E9" i="12"/>
  <c r="K9" i="12" s="1"/>
  <c r="C9" i="12"/>
  <c r="C8" i="12"/>
  <c r="K8" i="12" s="1"/>
  <c r="K7" i="12"/>
  <c r="G10" i="8"/>
  <c r="E10" i="8"/>
  <c r="C10" i="8"/>
  <c r="E9" i="8"/>
  <c r="C9" i="8"/>
  <c r="C8" i="8"/>
  <c r="K19" i="12" l="1"/>
  <c r="K20" i="12"/>
  <c r="M20" i="12" s="1"/>
  <c r="K10" i="12"/>
  <c r="M18" i="12"/>
  <c r="M19" i="12"/>
  <c r="M17" i="12"/>
  <c r="C8" i="11"/>
  <c r="G20" i="11" l="1"/>
  <c r="E20" i="11"/>
  <c r="C20" i="11"/>
  <c r="E19" i="11"/>
  <c r="C19" i="11"/>
  <c r="C18" i="11"/>
  <c r="K18" i="11" s="1"/>
  <c r="K17" i="11"/>
  <c r="G10" i="11"/>
  <c r="E10" i="11"/>
  <c r="C10" i="11"/>
  <c r="E9" i="11"/>
  <c r="C9" i="11"/>
  <c r="K8" i="11"/>
  <c r="K7" i="11"/>
  <c r="G20" i="10"/>
  <c r="E20" i="10"/>
  <c r="C20" i="10"/>
  <c r="E19" i="10"/>
  <c r="C19" i="10"/>
  <c r="C18" i="10"/>
  <c r="K18" i="10" s="1"/>
  <c r="K17" i="10"/>
  <c r="G10" i="10"/>
  <c r="E10" i="10"/>
  <c r="C10" i="10"/>
  <c r="E9" i="10"/>
  <c r="C9" i="10"/>
  <c r="C8" i="10"/>
  <c r="K8" i="10" s="1"/>
  <c r="K7" i="10"/>
  <c r="G20" i="8"/>
  <c r="E20" i="8"/>
  <c r="C20" i="8"/>
  <c r="E19" i="8"/>
  <c r="C19" i="8"/>
  <c r="C18" i="8"/>
  <c r="K18" i="8" s="1"/>
  <c r="K17" i="8"/>
  <c r="K8" i="8"/>
  <c r="K7" i="8"/>
  <c r="G20" i="9"/>
  <c r="E20" i="9"/>
  <c r="C20" i="9"/>
  <c r="E19" i="9"/>
  <c r="C19" i="9"/>
  <c r="C18" i="9"/>
  <c r="K18" i="9" s="1"/>
  <c r="K17" i="9"/>
  <c r="M17" i="10" l="1"/>
  <c r="M17" i="11"/>
  <c r="M17" i="8"/>
  <c r="K9" i="10"/>
  <c r="M18" i="10"/>
  <c r="M18" i="8"/>
  <c r="M18" i="11"/>
  <c r="K19" i="11"/>
  <c r="K20" i="9"/>
  <c r="K20" i="10"/>
  <c r="K19" i="10"/>
  <c r="K10" i="10"/>
  <c r="K20" i="11"/>
  <c r="K10" i="11"/>
  <c r="K9" i="11"/>
  <c r="K20" i="8"/>
  <c r="K19" i="8"/>
  <c r="K9" i="8"/>
  <c r="K10" i="8"/>
  <c r="K19" i="9"/>
  <c r="M20" i="10" l="1"/>
  <c r="M19" i="10"/>
  <c r="M19" i="8"/>
  <c r="M20" i="8"/>
  <c r="M19" i="11"/>
  <c r="M20" i="11"/>
  <c r="G10" i="9"/>
  <c r="E10" i="9"/>
  <c r="C10" i="9"/>
  <c r="E9" i="9"/>
  <c r="C9" i="9"/>
  <c r="C8" i="9"/>
  <c r="K8" i="9" s="1"/>
  <c r="M18" i="9" s="1"/>
  <c r="K7" i="9"/>
  <c r="M17" i="9" s="1"/>
  <c r="K9" i="9" l="1"/>
  <c r="M19" i="9" s="1"/>
  <c r="K10" i="9"/>
  <c r="M20" i="9" s="1"/>
</calcChain>
</file>

<file path=xl/sharedStrings.xml><?xml version="1.0" encoding="utf-8"?>
<sst xmlns="http://schemas.openxmlformats.org/spreadsheetml/2006/main" count="340" uniqueCount="119">
  <si>
    <t>1:2</t>
  </si>
  <si>
    <t>gegen &gt;</t>
  </si>
  <si>
    <t>Punkte</t>
  </si>
  <si>
    <t>Gesamt</t>
  </si>
  <si>
    <t>Nicht Löschen</t>
  </si>
  <si>
    <t>Rang</t>
  </si>
  <si>
    <t>3:4</t>
  </si>
  <si>
    <t>1:3</t>
  </si>
  <si>
    <t>2:4</t>
  </si>
  <si>
    <t>1:4</t>
  </si>
  <si>
    <t>2:3</t>
  </si>
  <si>
    <t>Bahn 1</t>
  </si>
  <si>
    <t>Bahn 2</t>
  </si>
  <si>
    <t>Kein Folgespielplan</t>
  </si>
  <si>
    <t>Gruppe 1</t>
  </si>
  <si>
    <t>Gruppe 2</t>
  </si>
  <si>
    <t>XXX</t>
  </si>
  <si>
    <t>Austragung in Oberndorf</t>
  </si>
  <si>
    <t>Ergebnis bitte an w.furtner@gmx.at senden</t>
  </si>
  <si>
    <t>1.</t>
  </si>
  <si>
    <t>2.</t>
  </si>
  <si>
    <t>3.</t>
  </si>
  <si>
    <t>Austragung in Koppl</t>
  </si>
  <si>
    <t xml:space="preserve">Schiedsrichter: </t>
  </si>
  <si>
    <t>Gruppe 3</t>
  </si>
  <si>
    <t>Austragung in Bürmoos</t>
  </si>
  <si>
    <t>Gruppe 4</t>
  </si>
  <si>
    <t>Austragung in Nußdorf</t>
  </si>
  <si>
    <t>Gruppe 5</t>
  </si>
  <si>
    <t>Koppl</t>
  </si>
  <si>
    <t>Itzling</t>
  </si>
  <si>
    <t>Nußdorf</t>
  </si>
  <si>
    <t>Bürmoos</t>
  </si>
  <si>
    <t>Oberndorf</t>
  </si>
  <si>
    <t>2:1</t>
  </si>
  <si>
    <t>4:3</t>
  </si>
  <si>
    <t>3:2</t>
  </si>
  <si>
    <t>4:1</t>
  </si>
  <si>
    <t>3:1</t>
  </si>
  <si>
    <t>4:2</t>
  </si>
  <si>
    <t xml:space="preserve">Punkte </t>
  </si>
  <si>
    <t>gesamt</t>
  </si>
  <si>
    <t>Patz</t>
  </si>
  <si>
    <t>5-Stock Meisterschaft 2017</t>
  </si>
  <si>
    <t>Der erste und zweite je Gruppe steigen ins HF auf.</t>
  </si>
  <si>
    <t>Termin: 2. September 2017, Nußdorf 8:00 Uhr</t>
  </si>
  <si>
    <t>5-Stock Meisterschaft 2017 - Halbfinale</t>
  </si>
  <si>
    <t>Austragung in Nußdorf 2</t>
  </si>
  <si>
    <t>0664-4080390</t>
  </si>
  <si>
    <t>Gerhard Weissenbacher</t>
  </si>
  <si>
    <t>0664-3812496</t>
  </si>
  <si>
    <t>Herbert Helminger</t>
  </si>
  <si>
    <t>Nußdorf 5</t>
  </si>
  <si>
    <t>0664-75007386</t>
  </si>
  <si>
    <t>Martin Kreiler</t>
  </si>
  <si>
    <t>0664-5622076</t>
  </si>
  <si>
    <t>Manuel Langegger</t>
  </si>
  <si>
    <t>0650-8649688</t>
  </si>
  <si>
    <t>Harald Neubauer</t>
  </si>
  <si>
    <t>0664-1745145</t>
  </si>
  <si>
    <t>Franz Labek</t>
  </si>
  <si>
    <t>0699-11002968</t>
  </si>
  <si>
    <t>Josef Breitenthaler</t>
  </si>
  <si>
    <t>Nußdorf 4</t>
  </si>
  <si>
    <t>0664-8301570</t>
  </si>
  <si>
    <t>Andi Eder</t>
  </si>
  <si>
    <t>0664-6464033</t>
  </si>
  <si>
    <t>Christian Unterrainer</t>
  </si>
  <si>
    <t>0664-5918627</t>
  </si>
  <si>
    <t>Ludwig Stadler</t>
  </si>
  <si>
    <t>0664-9632914</t>
  </si>
  <si>
    <t>Norbert Labek</t>
  </si>
  <si>
    <t>0664-1731613</t>
  </si>
  <si>
    <t>Alois Ammerer</t>
  </si>
  <si>
    <t>Nußdorf 3</t>
  </si>
  <si>
    <t>0664-7831024</t>
  </si>
  <si>
    <t>Christian Hiebl Rausch</t>
  </si>
  <si>
    <t>0664-1065376</t>
  </si>
  <si>
    <t>Rudolf Rausch</t>
  </si>
  <si>
    <t>0676-8862270</t>
  </si>
  <si>
    <t>Peter Gratzl</t>
  </si>
  <si>
    <t>0660-2816410</t>
  </si>
  <si>
    <t>Ernst Lafenthaler</t>
  </si>
  <si>
    <t>Christoph Breitenthaler</t>
  </si>
  <si>
    <t>Nußdorf 2</t>
  </si>
  <si>
    <t>Koppl 5</t>
  </si>
  <si>
    <t>Itzling 5</t>
  </si>
  <si>
    <t>Bürmoos 5</t>
  </si>
  <si>
    <t>Oberndorf 5</t>
  </si>
  <si>
    <t>Oberndorf 4</t>
  </si>
  <si>
    <t>Koppl 4</t>
  </si>
  <si>
    <t>Itzling 4</t>
  </si>
  <si>
    <t>Bürmoos 4</t>
  </si>
  <si>
    <t>Bürmoos 3</t>
  </si>
  <si>
    <t>Oberndorf 3</t>
  </si>
  <si>
    <t>Koppl 3</t>
  </si>
  <si>
    <t>Itzling 3</t>
  </si>
  <si>
    <t>Bürmoos 2</t>
  </si>
  <si>
    <t>Oberndorf 2</t>
  </si>
  <si>
    <t>Koppl 2</t>
  </si>
  <si>
    <t>Itzling 2</t>
  </si>
  <si>
    <t>Itzling 1</t>
  </si>
  <si>
    <t>Nußdorf 1</t>
  </si>
  <si>
    <t>Bürmoos 1</t>
  </si>
  <si>
    <t>Oberndorf 1</t>
  </si>
  <si>
    <t>Koppl 1</t>
  </si>
  <si>
    <t>Gruppenspiele, die zwei ersten steigen ins Halbfinale auf.</t>
  </si>
  <si>
    <t>Halbfinale Flachgau Nußdorf mit 10 Teilnehmern</t>
  </si>
  <si>
    <t>Finale Koppl mit 10 Teilnehmern</t>
  </si>
  <si>
    <t>Fünfstockmeisterschaft 2017</t>
  </si>
  <si>
    <t>Werner Furtner</t>
  </si>
  <si>
    <t>0664-75100551</t>
  </si>
  <si>
    <t>Johann Strasser</t>
  </si>
  <si>
    <t>Gerhard Haslinger</t>
  </si>
  <si>
    <t>0664-8953822</t>
  </si>
  <si>
    <t>0664-5872161</t>
  </si>
  <si>
    <t>0699-12899766</t>
  </si>
  <si>
    <t>Aufsteiger</t>
  </si>
  <si>
    <t>Abgesagt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</si>
</sst>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b/>
      <i/>
      <u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49" fontId="0" fillId="0" borderId="0" xfId="0" applyNumberFormat="1"/>
    <xf numFmtId="49" fontId="5" fillId="0" borderId="0" xfId="0" applyNumberFormat="1" applyFont="1"/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9" xfId="0" applyNumberFormat="1" applyFont="1" applyBorder="1"/>
    <xf numFmtId="49" fontId="5" fillId="0" borderId="11" xfId="0" applyNumberFormat="1" applyFont="1" applyBorder="1"/>
    <xf numFmtId="49" fontId="5" fillId="0" borderId="12" xfId="0" applyNumberFormat="1" applyFont="1" applyBorder="1"/>
    <xf numFmtId="49" fontId="5" fillId="0" borderId="13" xfId="0" applyNumberFormat="1" applyFont="1" applyBorder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14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164" fontId="14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164" fontId="14" fillId="2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13" fillId="0" borderId="0" xfId="0" applyFont="1" applyFill="1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18" fillId="0" borderId="0" xfId="0" applyFont="1" applyFill="1"/>
    <xf numFmtId="0" fontId="15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2"/>
    <xf numFmtId="0" fontId="20" fillId="0" borderId="0" xfId="2" applyFont="1"/>
    <xf numFmtId="0" fontId="21" fillId="0" borderId="0" xfId="2" applyFont="1"/>
    <xf numFmtId="0" fontId="22" fillId="0" borderId="18" xfId="2" applyFont="1" applyBorder="1"/>
    <xf numFmtId="0" fontId="22" fillId="0" borderId="19" xfId="2" applyFont="1" applyBorder="1"/>
    <xf numFmtId="0" fontId="21" fillId="0" borderId="18" xfId="2" applyFont="1" applyBorder="1"/>
    <xf numFmtId="0" fontId="21" fillId="0" borderId="19" xfId="2" applyFont="1" applyBorder="1"/>
    <xf numFmtId="0" fontId="23" fillId="0" borderId="18" xfId="2" applyFont="1" applyBorder="1"/>
    <xf numFmtId="0" fontId="23" fillId="0" borderId="19" xfId="2" applyFont="1" applyBorder="1"/>
    <xf numFmtId="0" fontId="24" fillId="0" borderId="18" xfId="2" applyFont="1" applyBorder="1"/>
    <xf numFmtId="0" fontId="24" fillId="0" borderId="19" xfId="2" applyFont="1" applyBorder="1"/>
    <xf numFmtId="0" fontId="25" fillId="0" borderId="18" xfId="2" applyFont="1" applyBorder="1"/>
    <xf numFmtId="0" fontId="25" fillId="0" borderId="19" xfId="2" applyFont="1" applyBorder="1"/>
    <xf numFmtId="0" fontId="22" fillId="0" borderId="20" xfId="2" applyFont="1" applyBorder="1"/>
    <xf numFmtId="0" fontId="22" fillId="0" borderId="21" xfId="2" applyFont="1" applyBorder="1"/>
    <xf numFmtId="0" fontId="21" fillId="0" borderId="20" xfId="2" applyFont="1" applyBorder="1"/>
    <xf numFmtId="0" fontId="21" fillId="0" borderId="21" xfId="2" applyFont="1" applyBorder="1"/>
    <xf numFmtId="0" fontId="23" fillId="0" borderId="20" xfId="2" applyFont="1" applyBorder="1"/>
    <xf numFmtId="0" fontId="23" fillId="0" borderId="21" xfId="2" applyFont="1" applyBorder="1"/>
    <xf numFmtId="0" fontId="24" fillId="0" borderId="20" xfId="2" applyFont="1" applyBorder="1"/>
    <xf numFmtId="0" fontId="24" fillId="0" borderId="21" xfId="2" applyFont="1" applyBorder="1"/>
    <xf numFmtId="0" fontId="25" fillId="0" borderId="20" xfId="2" applyFont="1" applyBorder="1"/>
    <xf numFmtId="0" fontId="25" fillId="0" borderId="21" xfId="2" applyFont="1" applyBorder="1"/>
    <xf numFmtId="0" fontId="22" fillId="0" borderId="22" xfId="2" applyFont="1" applyBorder="1"/>
    <xf numFmtId="0" fontId="22" fillId="0" borderId="23" xfId="2" applyFont="1" applyBorder="1"/>
    <xf numFmtId="0" fontId="21" fillId="0" borderId="22" xfId="2" applyFont="1" applyBorder="1"/>
    <xf numFmtId="0" fontId="21" fillId="0" borderId="23" xfId="2" applyFont="1" applyBorder="1"/>
    <xf numFmtId="0" fontId="23" fillId="0" borderId="22" xfId="2" applyFont="1" applyBorder="1"/>
    <xf numFmtId="0" fontId="23" fillId="0" borderId="23" xfId="2" applyFont="1" applyBorder="1"/>
    <xf numFmtId="0" fontId="24" fillId="0" borderId="22" xfId="2" applyFont="1" applyBorder="1"/>
    <xf numFmtId="0" fontId="24" fillId="0" borderId="23" xfId="2" applyFont="1" applyBorder="1"/>
    <xf numFmtId="0" fontId="25" fillId="0" borderId="22" xfId="2" applyFont="1" applyBorder="1"/>
    <xf numFmtId="0" fontId="25" fillId="0" borderId="23" xfId="2" applyFont="1" applyBorder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19" fillId="0" borderId="0" xfId="2" applyFont="1"/>
    <xf numFmtId="0" fontId="20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9" fillId="0" borderId="0" xfId="2" applyFont="1"/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4" fillId="4" borderId="13" xfId="0" applyFont="1" applyFill="1" applyBorder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30" fillId="0" borderId="0" xfId="2" applyFont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13</xdr:col>
      <xdr:colOff>95251</xdr:colOff>
      <xdr:row>3</xdr:row>
      <xdr:rowOff>134616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209674" cy="130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60158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14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28575</xdr:rowOff>
    </xdr:from>
    <xdr:to>
      <xdr:col>12</xdr:col>
      <xdr:colOff>609601</xdr:colOff>
      <xdr:row>3</xdr:row>
      <xdr:rowOff>134618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8575"/>
          <a:ext cx="1143001" cy="130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4</xdr:row>
      <xdr:rowOff>5014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433764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12</xdr:col>
      <xdr:colOff>809625</xdr:colOff>
      <xdr:row>3</xdr:row>
      <xdr:rowOff>105262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047748" cy="1276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5</xdr:row>
      <xdr:rowOff>48628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544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438152</xdr:colOff>
      <xdr:row>0</xdr:row>
      <xdr:rowOff>1</xdr:rowOff>
    </xdr:from>
    <xdr:to>
      <xdr:col>13</xdr:col>
      <xdr:colOff>261712</xdr:colOff>
      <xdr:row>3</xdr:row>
      <xdr:rowOff>161925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2" y="1"/>
          <a:ext cx="1271360" cy="1362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0</xdr:row>
      <xdr:rowOff>28576</xdr:rowOff>
    </xdr:from>
    <xdr:to>
      <xdr:col>13</xdr:col>
      <xdr:colOff>76199</xdr:colOff>
      <xdr:row>3</xdr:row>
      <xdr:rowOff>134616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6" y="28576"/>
          <a:ext cx="1190623" cy="130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4" workbookViewId="0">
      <selection activeCell="O19" sqref="O19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5" width="13.7109375" bestFit="1" customWidth="1"/>
  </cols>
  <sheetData>
    <row r="1" spans="1:15" s="1" customFormat="1" ht="34.5" x14ac:dyDescent="0.4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5" s="1" customFormat="1" ht="30" x14ac:dyDescent="0.4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5" s="1" customFormat="1" ht="30" x14ac:dyDescent="0.4">
      <c r="A3" s="120" t="s">
        <v>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1" customFormat="1" ht="21" thickBot="1" x14ac:dyDescent="0.3">
      <c r="A7" s="24" t="str">
        <f>'Gesamte Übersicht'!A9</f>
        <v>Christoph Breitenthaler</v>
      </c>
      <c r="B7" s="23">
        <v>1</v>
      </c>
      <c r="C7" s="116" t="s">
        <v>16</v>
      </c>
      <c r="D7" s="117"/>
      <c r="E7" s="7">
        <v>2.2999999999999998</v>
      </c>
      <c r="F7" s="8"/>
      <c r="G7" s="9">
        <v>2.2999999999999998</v>
      </c>
      <c r="H7" s="9"/>
      <c r="I7" s="9">
        <v>1.1000000000000001</v>
      </c>
      <c r="J7" s="27"/>
      <c r="K7" s="31">
        <f>SUM(C7:J7)</f>
        <v>5.6999999999999993</v>
      </c>
      <c r="L7" s="32">
        <v>2.8</v>
      </c>
      <c r="M7" s="33"/>
    </row>
    <row r="8" spans="1:15" s="1" customFormat="1" ht="21" thickBot="1" x14ac:dyDescent="0.3">
      <c r="A8" s="24" t="str">
        <f>'Gesamte Übersicht'!A10</f>
        <v>Gerhard Haslinger</v>
      </c>
      <c r="B8" s="23">
        <v>2</v>
      </c>
      <c r="C8" s="21">
        <f>IF(E7="","",IF(E7=$L$7,0,IF(E7=$L$8,1.1,IF(E7=$L$9,2.3,IF(E7=0,2.8,"falsch")))))</f>
        <v>1.1000000000000001</v>
      </c>
      <c r="D8" s="11"/>
      <c r="E8" s="118" t="s">
        <v>16</v>
      </c>
      <c r="F8" s="117"/>
      <c r="G8" s="7">
        <v>0</v>
      </c>
      <c r="H8" s="7"/>
      <c r="I8" s="9">
        <v>2.8</v>
      </c>
      <c r="J8" s="27"/>
      <c r="K8" s="31">
        <f>SUM(C8:J8)</f>
        <v>3.9</v>
      </c>
      <c r="L8" s="32">
        <v>2.2999999999999998</v>
      </c>
      <c r="M8" s="33"/>
    </row>
    <row r="9" spans="1:15" s="1" customFormat="1" ht="21" thickBot="1" x14ac:dyDescent="0.3">
      <c r="A9" s="24" t="str">
        <f>'Gesamte Übersicht'!A11</f>
        <v>Andi Eder</v>
      </c>
      <c r="B9" s="23">
        <v>3</v>
      </c>
      <c r="C9" s="21">
        <f>IF(G7="","",IF(G7=$L$7,0,IF(G7=$L$8,1.1,IF(G7=$L$9,2.3,IF(G7=0,2.8,"falsch")))))</f>
        <v>1.1000000000000001</v>
      </c>
      <c r="D9" s="11"/>
      <c r="E9" s="10">
        <f>IF(G8="","",IF(G8=$L$7,0,IF(G8=$L$8,1.1,IF(G8=$L$9,2.3,IF(G8=0,2.8,"falsch")))))</f>
        <v>2.8</v>
      </c>
      <c r="F9" s="11"/>
      <c r="G9" s="118" t="s">
        <v>16</v>
      </c>
      <c r="H9" s="117"/>
      <c r="I9" s="7">
        <v>1.1000000000000001</v>
      </c>
      <c r="J9" s="28"/>
      <c r="K9" s="31">
        <f>SUM(C9:J9)</f>
        <v>5</v>
      </c>
      <c r="L9" s="32">
        <v>1.1000000000000001</v>
      </c>
      <c r="M9" s="33"/>
    </row>
    <row r="10" spans="1:15" s="1" customFormat="1" ht="21" thickBot="1" x14ac:dyDescent="0.3">
      <c r="A10" s="24" t="str">
        <f>'Gesamte Übersicht'!A12</f>
        <v>Manuel Langegger</v>
      </c>
      <c r="B10" s="23">
        <v>4</v>
      </c>
      <c r="C10" s="22">
        <f>IF(I7="","",IF(I7=$L$7,0,IF(I7=$L$8,1.1,IF(I7=$L$9,2.3,IF(I7=0,2.8,"falsch")))))</f>
        <v>2.2999999999999998</v>
      </c>
      <c r="D10" s="12"/>
      <c r="E10" s="10">
        <f>IF(I8="","",IF(I8=$L$7,0,IF(I8=$L$8,1.1,IF(I8=$L$9,2.3,IF(I8=0,2.8,"falsch")))))</f>
        <v>0</v>
      </c>
      <c r="F10" s="11"/>
      <c r="G10" s="10">
        <f>IF(I9="","",IF(I9=$L$7,0,IF(I9=$L$8,1.1,IF(I9=$L$9,2.3,IF(I9=0,2.8,"falsch")))))</f>
        <v>2.2999999999999998</v>
      </c>
      <c r="H10" s="11"/>
      <c r="I10" s="118" t="s">
        <v>16</v>
      </c>
      <c r="J10" s="116"/>
      <c r="K10" s="31">
        <f>SUM(C10:J10)</f>
        <v>4.5999999999999996</v>
      </c>
      <c r="L10" s="34"/>
      <c r="M10" s="33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40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41</v>
      </c>
      <c r="N16" s="2" t="s">
        <v>5</v>
      </c>
    </row>
    <row r="17" spans="1:15" s="1" customFormat="1" ht="21" thickBot="1" x14ac:dyDescent="0.3">
      <c r="A17" s="24" t="str">
        <f>A7</f>
        <v>Christoph Breitenthaler</v>
      </c>
      <c r="B17" s="23">
        <v>1</v>
      </c>
      <c r="C17" s="116" t="s">
        <v>16</v>
      </c>
      <c r="D17" s="117"/>
      <c r="E17" s="7">
        <v>0</v>
      </c>
      <c r="F17" s="8"/>
      <c r="G17" s="9">
        <v>2.8</v>
      </c>
      <c r="H17" s="9"/>
      <c r="I17" s="9">
        <v>2.8</v>
      </c>
      <c r="J17" s="27"/>
      <c r="K17" s="31">
        <f>SUM(C17:J17)</f>
        <v>5.6</v>
      </c>
      <c r="L17" s="32">
        <v>2.8</v>
      </c>
      <c r="M17" s="57">
        <f>K17+K7</f>
        <v>11.299999999999999</v>
      </c>
      <c r="N17" s="2">
        <v>2</v>
      </c>
      <c r="O17" s="1" t="s">
        <v>117</v>
      </c>
    </row>
    <row r="18" spans="1:15" s="1" customFormat="1" ht="21" thickBot="1" x14ac:dyDescent="0.3">
      <c r="A18" s="24" t="str">
        <f t="shared" ref="A18:A20" si="0">A8</f>
        <v>Gerhard Haslinger</v>
      </c>
      <c r="B18" s="23">
        <v>2</v>
      </c>
      <c r="C18" s="21">
        <f>IF(E17="","",IF(E17=$L$7,0,IF(E17=$L$8,1.1,IF(E17=$L$9,2.3,IF(E17=0,2.8,"falsch")))))</f>
        <v>2.8</v>
      </c>
      <c r="D18" s="11"/>
      <c r="E18" s="118" t="s">
        <v>16</v>
      </c>
      <c r="F18" s="117"/>
      <c r="G18" s="7">
        <v>2.8</v>
      </c>
      <c r="H18" s="7"/>
      <c r="I18" s="9">
        <v>2.8</v>
      </c>
      <c r="J18" s="27"/>
      <c r="K18" s="31">
        <f>SUM(C18:J18)</f>
        <v>8.3999999999999986</v>
      </c>
      <c r="L18" s="32">
        <v>2.2999999999999998</v>
      </c>
      <c r="M18" s="57">
        <f t="shared" ref="M18:M20" si="1">K18+K8</f>
        <v>12.299999999999999</v>
      </c>
      <c r="N18" s="2">
        <v>1</v>
      </c>
      <c r="O18" s="1" t="s">
        <v>117</v>
      </c>
    </row>
    <row r="19" spans="1:15" s="1" customFormat="1" ht="21" thickBot="1" x14ac:dyDescent="0.3">
      <c r="A19" s="24" t="str">
        <f t="shared" si="0"/>
        <v>Andi Eder</v>
      </c>
      <c r="B19" s="23">
        <v>3</v>
      </c>
      <c r="C19" s="21">
        <f>IF(G17="","",IF(G17=$L$7,0,IF(G17=$L$8,1.1,IF(G17=$L$9,2.3,IF(G17=0,2.8,"falsch")))))</f>
        <v>0</v>
      </c>
      <c r="D19" s="11"/>
      <c r="E19" s="10">
        <f>IF(G18="","",IF(G18=$L$7,0,IF(G18=$L$8,1.1,IF(G18=$L$9,2.3,IF(G18=0,2.8,"falsch")))))</f>
        <v>0</v>
      </c>
      <c r="F19" s="11"/>
      <c r="G19" s="118" t="s">
        <v>16</v>
      </c>
      <c r="H19" s="117"/>
      <c r="I19" s="7">
        <v>1.1000000000000001</v>
      </c>
      <c r="J19" s="28"/>
      <c r="K19" s="31">
        <f>SUM(C19:J19)</f>
        <v>1.1000000000000001</v>
      </c>
      <c r="L19" s="32">
        <v>1.1000000000000001</v>
      </c>
      <c r="M19" s="57">
        <f t="shared" si="1"/>
        <v>6.1</v>
      </c>
      <c r="N19" s="2">
        <v>4</v>
      </c>
    </row>
    <row r="20" spans="1:15" s="1" customFormat="1" ht="21" thickBot="1" x14ac:dyDescent="0.3">
      <c r="A20" s="24" t="str">
        <f t="shared" si="0"/>
        <v>Manuel Langegger</v>
      </c>
      <c r="B20" s="23">
        <v>4</v>
      </c>
      <c r="C20" s="22">
        <f>IF(I17="","",IF(I17=$L$7,0,IF(I17=$L$8,1.1,IF(I17=$L$9,2.3,IF(I17=0,2.8,"falsch")))))</f>
        <v>0</v>
      </c>
      <c r="D20" s="12"/>
      <c r="E20" s="10">
        <f>IF(I18="","",IF(I18=$L$7,0,IF(I18=$L$8,1.1,IF(I18=$L$9,2.3,IF(I18=0,2.8,"falsch")))))</f>
        <v>0</v>
      </c>
      <c r="F20" s="11"/>
      <c r="G20" s="10">
        <f>IF(I19="","",IF(I19=$L$7,0,IF(I19=$L$8,1.1,IF(I19=$L$9,2.3,IF(I19=0,2.8,"falsch")))))</f>
        <v>2.2999999999999998</v>
      </c>
      <c r="H20" s="11"/>
      <c r="I20" s="118" t="s">
        <v>16</v>
      </c>
      <c r="J20" s="116"/>
      <c r="K20" s="31">
        <f>SUM(C20:J20)</f>
        <v>2.2999999999999998</v>
      </c>
      <c r="L20" s="34"/>
      <c r="M20" s="57">
        <f t="shared" si="1"/>
        <v>6.8999999999999995</v>
      </c>
      <c r="N20" s="2">
        <v>3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34</v>
      </c>
      <c r="D23" s="14"/>
      <c r="E23" s="13" t="s">
        <v>36</v>
      </c>
      <c r="F23" s="14"/>
      <c r="G23" s="13" t="s">
        <v>38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35</v>
      </c>
      <c r="D24" s="16"/>
      <c r="E24" s="15" t="s">
        <v>37</v>
      </c>
      <c r="F24" s="16"/>
      <c r="G24" s="15" t="s">
        <v>39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G9:H9"/>
    <mergeCell ref="A1:M1"/>
    <mergeCell ref="A2:M2"/>
    <mergeCell ref="A3:M3"/>
    <mergeCell ref="C7:D7"/>
    <mergeCell ref="E8:F8"/>
    <mergeCell ref="C17:D17"/>
    <mergeCell ref="E18:F18"/>
    <mergeCell ref="G19:H19"/>
    <mergeCell ref="I20:J20"/>
    <mergeCell ref="I10:J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4" workbookViewId="0">
      <selection activeCell="K25" sqref="K25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7109375" customWidth="1"/>
    <col min="14" max="14" width="7.7109375" bestFit="1" customWidth="1"/>
    <col min="15" max="15" width="14.7109375" bestFit="1" customWidth="1"/>
  </cols>
  <sheetData>
    <row r="1" spans="1:15" s="1" customFormat="1" ht="34.5" x14ac:dyDescent="0.4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5" s="1" customFormat="1" ht="30" x14ac:dyDescent="0.4">
      <c r="A2" s="120" t="s">
        <v>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5" s="1" customFormat="1" ht="30" x14ac:dyDescent="0.4">
      <c r="A3" s="120" t="s">
        <v>17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 x14ac:dyDescent="0.35">
      <c r="A7" s="24" t="str">
        <f>'Gesamte Übersicht'!A17</f>
        <v>Ernst Lafenthaler</v>
      </c>
      <c r="B7" s="35">
        <v>1</v>
      </c>
      <c r="C7" s="121" t="s">
        <v>16</v>
      </c>
      <c r="D7" s="122"/>
      <c r="E7" s="36">
        <v>2.2999999999999998</v>
      </c>
      <c r="F7" s="37"/>
      <c r="G7" s="38">
        <v>2.2999999999999998</v>
      </c>
      <c r="H7" s="38"/>
      <c r="I7" s="38">
        <v>1.1000000000000001</v>
      </c>
      <c r="J7" s="39"/>
      <c r="K7" s="40">
        <f>SUM(C7:J7)</f>
        <v>5.6999999999999993</v>
      </c>
      <c r="L7" s="41">
        <v>2.8</v>
      </c>
      <c r="M7" s="42"/>
    </row>
    <row r="8" spans="1:15" s="43" customFormat="1" ht="21" thickBot="1" x14ac:dyDescent="0.35">
      <c r="A8" s="24" t="str">
        <f>'Gesamte Übersicht'!A18</f>
        <v>Alois Ammerer</v>
      </c>
      <c r="B8" s="35">
        <v>2</v>
      </c>
      <c r="C8" s="44">
        <f>IF(E7="","",IF(E7=$L$7,0,IF(E7=$L$8,1.1,IF(E7=$L$9,2.3,IF(E7=0,2.8,"falsch")))))</f>
        <v>1.1000000000000001</v>
      </c>
      <c r="D8" s="45"/>
      <c r="E8" s="123" t="s">
        <v>16</v>
      </c>
      <c r="F8" s="122"/>
      <c r="G8" s="36">
        <v>2.8</v>
      </c>
      <c r="H8" s="36"/>
      <c r="I8" s="38">
        <v>1.1000000000000001</v>
      </c>
      <c r="J8" s="39"/>
      <c r="K8" s="40">
        <f>SUM(C8:J8)</f>
        <v>5</v>
      </c>
      <c r="L8" s="41">
        <v>2.2999999999999998</v>
      </c>
      <c r="M8" s="42"/>
    </row>
    <row r="9" spans="1:15" s="43" customFormat="1" ht="21" thickBot="1" x14ac:dyDescent="0.35">
      <c r="A9" s="24" t="str">
        <f>'Gesamte Übersicht'!A19</f>
        <v>Johann Strasser</v>
      </c>
      <c r="B9" s="35">
        <v>3</v>
      </c>
      <c r="C9" s="44">
        <f>IF(G7="","",IF(G7=$L$7,0,IF(G7=$L$8,1.1,IF(G7=$L$9,2.3,IF(G7=0,2.8,"falsch")))))</f>
        <v>1.1000000000000001</v>
      </c>
      <c r="D9" s="45"/>
      <c r="E9" s="46">
        <f>IF(G8="","",IF(G8=$L$7,0,IF(G8=$L$8,1.1,IF(G8=$L$9,2.3,IF(G8=0,2.8,"falsch")))))</f>
        <v>0</v>
      </c>
      <c r="F9" s="45"/>
      <c r="G9" s="123" t="s">
        <v>16</v>
      </c>
      <c r="H9" s="122"/>
      <c r="I9" s="36">
        <v>2.2999999999999998</v>
      </c>
      <c r="J9" s="47"/>
      <c r="K9" s="40">
        <f>SUM(C9:J9)</f>
        <v>3.4</v>
      </c>
      <c r="L9" s="41">
        <v>1.1000000000000001</v>
      </c>
      <c r="M9" s="42"/>
    </row>
    <row r="10" spans="1:15" s="43" customFormat="1" ht="21" thickBot="1" x14ac:dyDescent="0.35">
      <c r="A10" s="24" t="str">
        <f>'Gesamte Übersicht'!A20</f>
        <v>Martin Kreiler</v>
      </c>
      <c r="B10" s="35">
        <v>4</v>
      </c>
      <c r="C10" s="48">
        <f>IF(I7="","",IF(I7=$L$7,0,IF(I7=$L$8,1.1,IF(I7=$L$9,2.3,IF(I7=0,2.8,"falsch")))))</f>
        <v>2.2999999999999998</v>
      </c>
      <c r="D10" s="49"/>
      <c r="E10" s="46">
        <f>IF(I8="","",IF(I8=$L$7,0,IF(I8=$L$8,1.1,IF(I8=$L$9,2.3,IF(I8=0,2.8,"falsch")))))</f>
        <v>2.2999999999999998</v>
      </c>
      <c r="F10" s="45"/>
      <c r="G10" s="46">
        <f>IF(I9="","",IF(I9=$L$7,0,IF(I9=$L$8,1.1,IF(I9=$L$9,2.3,IF(I9=0,2.8,"falsch")))))</f>
        <v>1.1000000000000001</v>
      </c>
      <c r="H10" s="45"/>
      <c r="I10" s="123" t="s">
        <v>16</v>
      </c>
      <c r="J10" s="121"/>
      <c r="K10" s="40">
        <f>SUM(C10:J10)</f>
        <v>5.6999999999999993</v>
      </c>
      <c r="L10" s="35"/>
      <c r="M10" s="4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40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41</v>
      </c>
      <c r="N16" s="2" t="s">
        <v>5</v>
      </c>
    </row>
    <row r="17" spans="1:15" s="43" customFormat="1" ht="21" thickBot="1" x14ac:dyDescent="0.35">
      <c r="A17" s="24" t="str">
        <f>A7</f>
        <v>Ernst Lafenthaler</v>
      </c>
      <c r="B17" s="35">
        <v>1</v>
      </c>
      <c r="C17" s="121" t="s">
        <v>16</v>
      </c>
      <c r="D17" s="122"/>
      <c r="E17" s="36">
        <v>2.2999999999999998</v>
      </c>
      <c r="F17" s="37"/>
      <c r="G17" s="38">
        <v>2.2999999999999998</v>
      </c>
      <c r="H17" s="38"/>
      <c r="I17" s="38">
        <v>2.2999999999999998</v>
      </c>
      <c r="J17" s="39"/>
      <c r="K17" s="40">
        <f>SUM(C17:J17)</f>
        <v>6.8999999999999995</v>
      </c>
      <c r="L17" s="41">
        <v>2.8</v>
      </c>
      <c r="M17" s="50">
        <f>K17+K7</f>
        <v>12.599999999999998</v>
      </c>
      <c r="N17" s="51">
        <v>1</v>
      </c>
      <c r="O17" s="43" t="s">
        <v>117</v>
      </c>
    </row>
    <row r="18" spans="1:15" s="43" customFormat="1" ht="21" thickBot="1" x14ac:dyDescent="0.35">
      <c r="A18" s="24" t="str">
        <f t="shared" ref="A18:A20" si="0">A8</f>
        <v>Alois Ammerer</v>
      </c>
      <c r="B18" s="35">
        <v>2</v>
      </c>
      <c r="C18" s="44">
        <f>IF(E17="","",IF(E17=$L$7,0,IF(E17=$L$8,1.1,IF(E17=$L$9,2.3,IF(E17=0,2.8,"falsch")))))</f>
        <v>1.1000000000000001</v>
      </c>
      <c r="D18" s="45"/>
      <c r="E18" s="123" t="s">
        <v>16</v>
      </c>
      <c r="F18" s="122"/>
      <c r="G18" s="36">
        <v>2.8</v>
      </c>
      <c r="H18" s="36"/>
      <c r="I18" s="38">
        <v>1.1000000000000001</v>
      </c>
      <c r="J18" s="39"/>
      <c r="K18" s="40">
        <f>SUM(C18:J18)</f>
        <v>5</v>
      </c>
      <c r="L18" s="41">
        <v>2.2999999999999998</v>
      </c>
      <c r="M18" s="50">
        <f t="shared" ref="M18:M20" si="1">K18+K8</f>
        <v>10</v>
      </c>
      <c r="N18" s="51">
        <v>2</v>
      </c>
      <c r="O18" s="43" t="s">
        <v>117</v>
      </c>
    </row>
    <row r="19" spans="1:15" s="43" customFormat="1" ht="21" thickBot="1" x14ac:dyDescent="0.35">
      <c r="A19" s="24" t="str">
        <f t="shared" si="0"/>
        <v>Johann Strasser</v>
      </c>
      <c r="B19" s="35">
        <v>3</v>
      </c>
      <c r="C19" s="44">
        <f>IF(G17="","",IF(G17=$L$7,0,IF(G17=$L$8,1.1,IF(G17=$L$9,2.3,IF(G17=0,2.8,"falsch")))))</f>
        <v>1.1000000000000001</v>
      </c>
      <c r="D19" s="45"/>
      <c r="E19" s="46">
        <f>IF(G18="","",IF(G18=$L$7,0,IF(G18=$L$8,1.1,IF(G18=$L$9,2.3,IF(G18=0,2.8,"falsch")))))</f>
        <v>0</v>
      </c>
      <c r="F19" s="45"/>
      <c r="G19" s="123" t="s">
        <v>16</v>
      </c>
      <c r="H19" s="122"/>
      <c r="I19" s="36">
        <v>2.8</v>
      </c>
      <c r="J19" s="47"/>
      <c r="K19" s="40">
        <f>SUM(C19:J19)</f>
        <v>3.9</v>
      </c>
      <c r="L19" s="41">
        <v>1.1000000000000001</v>
      </c>
      <c r="M19" s="50">
        <f t="shared" si="1"/>
        <v>7.3</v>
      </c>
      <c r="N19" s="51">
        <v>4</v>
      </c>
    </row>
    <row r="20" spans="1:15" s="43" customFormat="1" ht="21" thickBot="1" x14ac:dyDescent="0.35">
      <c r="A20" s="24" t="str">
        <f t="shared" si="0"/>
        <v>Martin Kreiler</v>
      </c>
      <c r="B20" s="35">
        <v>4</v>
      </c>
      <c r="C20" s="48">
        <f>IF(I17="","",IF(I17=$L$7,0,IF(I17=$L$8,1.1,IF(I17=$L$9,2.3,IF(I17=0,2.8,"falsch")))))</f>
        <v>1.1000000000000001</v>
      </c>
      <c r="D20" s="49"/>
      <c r="E20" s="46">
        <f>IF(I18="","",IF(I18=$L$7,0,IF(I18=$L$8,1.1,IF(I18=$L$9,2.3,IF(I18=0,2.8,"falsch")))))</f>
        <v>2.2999999999999998</v>
      </c>
      <c r="F20" s="45"/>
      <c r="G20" s="46">
        <f>IF(I19="","",IF(I19=$L$7,0,IF(I19=$L$8,1.1,IF(I19=$L$9,2.3,IF(I19=0,2.8,"falsch")))))</f>
        <v>0</v>
      </c>
      <c r="H20" s="45"/>
      <c r="I20" s="123" t="s">
        <v>16</v>
      </c>
      <c r="J20" s="121"/>
      <c r="K20" s="40">
        <f>SUM(C20:J20)</f>
        <v>3.4</v>
      </c>
      <c r="L20" s="35"/>
      <c r="M20" s="50">
        <f t="shared" si="1"/>
        <v>9.1</v>
      </c>
      <c r="N20" s="51">
        <v>3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34</v>
      </c>
      <c r="D23" s="14"/>
      <c r="E23" s="13" t="s">
        <v>36</v>
      </c>
      <c r="F23" s="14"/>
      <c r="G23" s="13" t="s">
        <v>38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35</v>
      </c>
      <c r="D24" s="16"/>
      <c r="E24" s="15" t="s">
        <v>37</v>
      </c>
      <c r="F24" s="16"/>
      <c r="G24" s="15" t="s">
        <v>39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honeticPr fontId="6" type="noConversion"/>
  <pageMargins left="0.52" right="0.23622047244094491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O20" sqref="O20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  <col min="15" max="15" width="14.7109375" bestFit="1" customWidth="1"/>
  </cols>
  <sheetData>
    <row r="1" spans="1:15" s="1" customFormat="1" ht="34.5" x14ac:dyDescent="0.4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5" s="1" customFormat="1" ht="30" x14ac:dyDescent="0.4">
      <c r="A2" s="120" t="s">
        <v>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5" s="1" customFormat="1" ht="30" x14ac:dyDescent="0.4">
      <c r="A3" s="120" t="s">
        <v>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 x14ac:dyDescent="0.35">
      <c r="A7" s="24" t="str">
        <f>'Gesamte Übersicht'!A25</f>
        <v>Peter Gratzl</v>
      </c>
      <c r="B7" s="35">
        <v>1</v>
      </c>
      <c r="C7" s="121" t="s">
        <v>16</v>
      </c>
      <c r="D7" s="122"/>
      <c r="E7" s="36">
        <v>0</v>
      </c>
      <c r="F7" s="37"/>
      <c r="G7" s="38">
        <v>0</v>
      </c>
      <c r="H7" s="38"/>
      <c r="I7" s="38">
        <v>1.1000000000000001</v>
      </c>
      <c r="J7" s="39"/>
      <c r="K7" s="56">
        <f>SUM(C7:J7)</f>
        <v>1.1000000000000001</v>
      </c>
      <c r="L7" s="41">
        <v>2.8</v>
      </c>
      <c r="M7" s="42"/>
    </row>
    <row r="8" spans="1:15" s="43" customFormat="1" ht="21" thickBot="1" x14ac:dyDescent="0.35">
      <c r="A8" s="24" t="str">
        <f>'Gesamte Übersicht'!A26</f>
        <v>Norbert Labek</v>
      </c>
      <c r="B8" s="35">
        <v>2</v>
      </c>
      <c r="C8" s="44">
        <f>IF(E7="","",IF(E7=$L$7,0,IF(E7=$L$8,1.1,IF(E7=$L$9,2.3,IF(E7=0,2.8,"falsch")))))</f>
        <v>2.8</v>
      </c>
      <c r="D8" s="45"/>
      <c r="E8" s="123" t="s">
        <v>16</v>
      </c>
      <c r="F8" s="122"/>
      <c r="G8" s="36">
        <v>1.1000000000000001</v>
      </c>
      <c r="H8" s="36"/>
      <c r="I8" s="38">
        <v>2.2999999999999998</v>
      </c>
      <c r="J8" s="39"/>
      <c r="K8" s="56">
        <f>SUM(C8:J8)</f>
        <v>6.1999999999999993</v>
      </c>
      <c r="L8" s="41">
        <v>2.2999999999999998</v>
      </c>
      <c r="M8" s="42"/>
    </row>
    <row r="9" spans="1:15" s="43" customFormat="1" ht="21" thickBot="1" x14ac:dyDescent="0.35">
      <c r="A9" s="24" t="str">
        <f>'Gesamte Übersicht'!A27</f>
        <v>Josef Breitenthaler</v>
      </c>
      <c r="B9" s="35">
        <v>3</v>
      </c>
      <c r="C9" s="44">
        <f>IF(G7="","",IF(G7=$L$7,0,IF(G7=$L$8,1.1,IF(G7=$L$9,2.3,IF(G7=0,2.8,"falsch")))))</f>
        <v>2.8</v>
      </c>
      <c r="D9" s="45"/>
      <c r="E9" s="46">
        <f>IF(G8="","",IF(G8=$L$7,0,IF(G8=$L$8,1.1,IF(G8=$L$9,2.3,IF(G8=0,2.8,"falsch")))))</f>
        <v>2.2999999999999998</v>
      </c>
      <c r="F9" s="45"/>
      <c r="G9" s="123" t="s">
        <v>16</v>
      </c>
      <c r="H9" s="122"/>
      <c r="I9" s="36">
        <v>2.2999999999999998</v>
      </c>
      <c r="J9" s="47"/>
      <c r="K9" s="56">
        <f>SUM(C9:J9)</f>
        <v>7.3999999999999995</v>
      </c>
      <c r="L9" s="41">
        <v>1.1000000000000001</v>
      </c>
      <c r="M9" s="42"/>
    </row>
    <row r="10" spans="1:15" s="43" customFormat="1" ht="21" thickBot="1" x14ac:dyDescent="0.35">
      <c r="A10" s="24" t="str">
        <f>'Gesamte Übersicht'!A28</f>
        <v>Werner Furtner</v>
      </c>
      <c r="B10" s="35">
        <v>4</v>
      </c>
      <c r="C10" s="48">
        <f>IF(I7="","",IF(I7=$L$7,0,IF(I7=$L$8,1.1,IF(I7=$L$9,2.3,IF(I7=0,2.8,"falsch")))))</f>
        <v>2.2999999999999998</v>
      </c>
      <c r="D10" s="49"/>
      <c r="E10" s="46">
        <f>IF(I8="","",IF(I8=$L$7,0,IF(I8=$L$8,1.1,IF(I8=$L$9,2.3,IF(I8=0,2.8,"falsch")))))</f>
        <v>1.1000000000000001</v>
      </c>
      <c r="F10" s="45"/>
      <c r="G10" s="46">
        <f>IF(I9="","",IF(I9=$L$7,0,IF(I9=$L$8,1.1,IF(I9=$L$9,2.3,IF(I9=0,2.8,"falsch")))))</f>
        <v>1.1000000000000001</v>
      </c>
      <c r="H10" s="45"/>
      <c r="I10" s="123" t="s">
        <v>16</v>
      </c>
      <c r="J10" s="121"/>
      <c r="K10" s="56">
        <f>SUM(C10:J10)</f>
        <v>4.5</v>
      </c>
      <c r="L10" s="35"/>
      <c r="M10" s="42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 x14ac:dyDescent="0.25">
      <c r="M15" s="52" t="s">
        <v>40</v>
      </c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41</v>
      </c>
      <c r="N16" s="2" t="s">
        <v>5</v>
      </c>
    </row>
    <row r="17" spans="1:15" s="43" customFormat="1" ht="21" thickBot="1" x14ac:dyDescent="0.35">
      <c r="A17" s="24" t="str">
        <f>A7</f>
        <v>Peter Gratzl</v>
      </c>
      <c r="B17" s="35">
        <v>1</v>
      </c>
      <c r="C17" s="121" t="s">
        <v>16</v>
      </c>
      <c r="D17" s="122"/>
      <c r="E17" s="36">
        <v>1.1000000000000001</v>
      </c>
      <c r="F17" s="37"/>
      <c r="G17" s="38">
        <v>1.1000000000000001</v>
      </c>
      <c r="H17" s="38"/>
      <c r="I17" s="38">
        <v>0</v>
      </c>
      <c r="J17" s="39"/>
      <c r="K17" s="56">
        <f>SUM(C17:J17)</f>
        <v>2.2000000000000002</v>
      </c>
      <c r="L17" s="41">
        <v>2.8</v>
      </c>
      <c r="M17" s="23">
        <f>K17+K7</f>
        <v>3.3000000000000003</v>
      </c>
      <c r="N17" s="2">
        <v>4</v>
      </c>
    </row>
    <row r="18" spans="1:15" s="43" customFormat="1" ht="21" thickBot="1" x14ac:dyDescent="0.35">
      <c r="A18" s="24" t="str">
        <f t="shared" ref="A18:A20" si="0">A8</f>
        <v>Norbert Labek</v>
      </c>
      <c r="B18" s="35">
        <v>2</v>
      </c>
      <c r="C18" s="44">
        <f>IF(E17="","",IF(E17=$L$7,0,IF(E17=$L$8,1.1,IF(E17=$L$9,2.3,IF(E17=0,2.8,"falsch")))))</f>
        <v>2.2999999999999998</v>
      </c>
      <c r="D18" s="45"/>
      <c r="E18" s="123" t="s">
        <v>16</v>
      </c>
      <c r="F18" s="122"/>
      <c r="G18" s="36">
        <v>2.8</v>
      </c>
      <c r="H18" s="36"/>
      <c r="I18" s="38">
        <v>1.1000000000000001</v>
      </c>
      <c r="J18" s="39"/>
      <c r="K18" s="56">
        <f>SUM(C18:J18)</f>
        <v>6.1999999999999993</v>
      </c>
      <c r="L18" s="41">
        <v>2.2999999999999998</v>
      </c>
      <c r="M18" s="23">
        <f t="shared" ref="M18:M20" si="1">K18+K8</f>
        <v>12.399999999999999</v>
      </c>
      <c r="N18" s="51">
        <v>1</v>
      </c>
      <c r="O18" s="43" t="s">
        <v>117</v>
      </c>
    </row>
    <row r="19" spans="1:15" s="43" customFormat="1" ht="21" thickBot="1" x14ac:dyDescent="0.35">
      <c r="A19" s="24" t="str">
        <f t="shared" si="0"/>
        <v>Josef Breitenthaler</v>
      </c>
      <c r="B19" s="35">
        <v>3</v>
      </c>
      <c r="C19" s="44">
        <f>IF(G17="","",IF(G17=$L$7,0,IF(G17=$L$8,1.1,IF(G17=$L$9,2.3,IF(G17=0,2.8,"falsch")))))</f>
        <v>2.2999999999999998</v>
      </c>
      <c r="D19" s="45"/>
      <c r="E19" s="46">
        <f>IF(G18="","",IF(G18=$L$7,0,IF(G18=$L$8,1.1,IF(G18=$L$9,2.3,IF(G18=0,2.8,"falsch")))))</f>
        <v>0</v>
      </c>
      <c r="F19" s="45"/>
      <c r="G19" s="123" t="s">
        <v>16</v>
      </c>
      <c r="H19" s="122"/>
      <c r="I19" s="36">
        <v>1.1000000000000001</v>
      </c>
      <c r="J19" s="47"/>
      <c r="K19" s="56">
        <f>SUM(C19:J19)</f>
        <v>3.4</v>
      </c>
      <c r="L19" s="41">
        <v>1.1000000000000001</v>
      </c>
      <c r="M19" s="23">
        <f t="shared" si="1"/>
        <v>10.799999999999999</v>
      </c>
      <c r="N19" s="51">
        <v>3</v>
      </c>
    </row>
    <row r="20" spans="1:15" s="43" customFormat="1" ht="21" thickBot="1" x14ac:dyDescent="0.35">
      <c r="A20" s="24" t="str">
        <f t="shared" si="0"/>
        <v>Werner Furtner</v>
      </c>
      <c r="B20" s="35">
        <v>4</v>
      </c>
      <c r="C20" s="48">
        <f>IF(I17="","",IF(I17=$L$7,0,IF(I17=$L$8,1.1,IF(I17=$L$9,2.3,IF(I17=0,2.8,"falsch")))))</f>
        <v>2.8</v>
      </c>
      <c r="D20" s="49"/>
      <c r="E20" s="46">
        <f>IF(I18="","",IF(I18=$L$7,0,IF(I18=$L$8,1.1,IF(I18=$L$9,2.3,IF(I18=0,2.8,"falsch")))))</f>
        <v>2.2999999999999998</v>
      </c>
      <c r="F20" s="45"/>
      <c r="G20" s="46">
        <f>IF(I19="","",IF(I19=$L$7,0,IF(I19=$L$8,1.1,IF(I19=$L$9,2.3,IF(I19=0,2.8,"falsch")))))</f>
        <v>2.2999999999999998</v>
      </c>
      <c r="H20" s="45"/>
      <c r="I20" s="123" t="s">
        <v>16</v>
      </c>
      <c r="J20" s="121"/>
      <c r="K20" s="56">
        <f>SUM(C20:J20)</f>
        <v>7.3999999999999995</v>
      </c>
      <c r="L20" s="35"/>
      <c r="M20" s="23">
        <f t="shared" si="1"/>
        <v>11.899999999999999</v>
      </c>
      <c r="N20" s="51">
        <v>2</v>
      </c>
      <c r="O20" s="43" t="s">
        <v>117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34</v>
      </c>
      <c r="D23" s="14"/>
      <c r="E23" s="13" t="s">
        <v>36</v>
      </c>
      <c r="F23" s="14"/>
      <c r="G23" s="13" t="s">
        <v>38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35</v>
      </c>
      <c r="D24" s="16"/>
      <c r="E24" s="15" t="s">
        <v>37</v>
      </c>
      <c r="F24" s="16"/>
      <c r="G24" s="15" t="s">
        <v>39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1" right="0.23622047244094491" top="0.74803149606299213" bottom="0.7480314960629921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2" workbookViewId="0">
      <selection activeCell="P11" sqref="P11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85546875" customWidth="1"/>
    <col min="14" max="14" width="7.7109375" style="53" bestFit="1" customWidth="1"/>
    <col min="15" max="15" width="14.7109375" bestFit="1" customWidth="1"/>
  </cols>
  <sheetData>
    <row r="1" spans="1:15" s="1" customFormat="1" ht="34.5" x14ac:dyDescent="0.4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"/>
    </row>
    <row r="2" spans="1:15" s="1" customFormat="1" ht="30" x14ac:dyDescent="0.4">
      <c r="A2" s="120" t="s">
        <v>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2"/>
    </row>
    <row r="3" spans="1:15" s="1" customFormat="1" ht="30" x14ac:dyDescent="0.4">
      <c r="A3" s="120" t="s">
        <v>27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2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  <c r="N5" s="2"/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 x14ac:dyDescent="0.35">
      <c r="A7" s="24" t="str">
        <f>'Gesamte Übersicht'!A33</f>
        <v>Rudolf Rausch</v>
      </c>
      <c r="B7" s="35">
        <v>1</v>
      </c>
      <c r="C7" s="121" t="s">
        <v>16</v>
      </c>
      <c r="D7" s="122"/>
      <c r="E7" s="36">
        <v>2.8</v>
      </c>
      <c r="F7" s="37"/>
      <c r="G7" s="38">
        <v>2.8</v>
      </c>
      <c r="H7" s="38"/>
      <c r="I7" s="38">
        <v>2.8</v>
      </c>
      <c r="J7" s="39"/>
      <c r="K7" s="40">
        <f>SUM(C7:J7)</f>
        <v>8.3999999999999986</v>
      </c>
      <c r="L7" s="41">
        <v>2.8</v>
      </c>
      <c r="M7" s="42"/>
      <c r="N7" s="51"/>
    </row>
    <row r="8" spans="1:15" s="43" customFormat="1" ht="21" thickBot="1" x14ac:dyDescent="0.35">
      <c r="A8" s="24" t="str">
        <f>'Gesamte Übersicht'!A34</f>
        <v>Ludwig Stadler</v>
      </c>
      <c r="B8" s="35">
        <v>2</v>
      </c>
      <c r="C8" s="44">
        <f>IF(E7="","",IF(E7=$L$7,0,IF(E7=$L$8,1.1,IF(E7=$L$9,2.3,IF(E7=0,2.8,"falsch")))))</f>
        <v>0</v>
      </c>
      <c r="D8" s="45"/>
      <c r="E8" s="123" t="s">
        <v>16</v>
      </c>
      <c r="F8" s="122"/>
      <c r="G8" s="36">
        <v>1.1000000000000001</v>
      </c>
      <c r="H8" s="36"/>
      <c r="I8" s="38">
        <v>2.2999999999999998</v>
      </c>
      <c r="J8" s="39"/>
      <c r="K8" s="40">
        <f>SUM(C8:J8)</f>
        <v>3.4</v>
      </c>
      <c r="L8" s="41">
        <v>2.2999999999999998</v>
      </c>
      <c r="M8" s="42"/>
      <c r="N8" s="51"/>
    </row>
    <row r="9" spans="1:15" s="43" customFormat="1" ht="21" thickBot="1" x14ac:dyDescent="0.35">
      <c r="A9" s="24" t="str">
        <f>'Gesamte Übersicht'!A35</f>
        <v>Franz Labek</v>
      </c>
      <c r="B9" s="35">
        <v>3</v>
      </c>
      <c r="C9" s="44">
        <f>IF(G7="","",IF(G7=$L$7,0,IF(G7=$L$8,1.1,IF(G7=$L$9,2.3,IF(G7=0,2.8,"falsch")))))</f>
        <v>0</v>
      </c>
      <c r="D9" s="45"/>
      <c r="E9" s="46">
        <f>IF(G8="","",IF(G8=$L$7,0,IF(G8=$L$8,1.1,IF(G8=$L$9,2.3,IF(G8=0,2.8,"falsch")))))</f>
        <v>2.2999999999999998</v>
      </c>
      <c r="F9" s="45"/>
      <c r="G9" s="123" t="s">
        <v>16</v>
      </c>
      <c r="H9" s="122"/>
      <c r="I9" s="36">
        <v>1.1000000000000001</v>
      </c>
      <c r="J9" s="47"/>
      <c r="K9" s="40">
        <f>SUM(C9:J9)</f>
        <v>3.4</v>
      </c>
      <c r="L9" s="41">
        <v>1.1000000000000001</v>
      </c>
      <c r="M9" s="42"/>
      <c r="N9" s="51"/>
    </row>
    <row r="10" spans="1:15" s="43" customFormat="1" ht="21" thickBot="1" x14ac:dyDescent="0.35">
      <c r="A10" s="24" t="str">
        <f>'Gesamte Übersicht'!A36</f>
        <v>Herbert Helminger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1.1000000000000001</v>
      </c>
      <c r="F10" s="45"/>
      <c r="G10" s="46">
        <f>IF(I9="","",IF(I9=$L$7,0,IF(I9=$L$8,1.1,IF(I9=$L$9,2.3,IF(I9=0,2.8,"falsch")))))</f>
        <v>2.2999999999999998</v>
      </c>
      <c r="H10" s="45"/>
      <c r="I10" s="123" t="s">
        <v>16</v>
      </c>
      <c r="J10" s="121"/>
      <c r="K10" s="40">
        <f>SUM(C10:J10)</f>
        <v>3.4</v>
      </c>
      <c r="L10" s="35"/>
      <c r="M10" s="42"/>
      <c r="N10" s="51"/>
    </row>
    <row r="11" spans="1:15" ht="7.5" customHeight="1" x14ac:dyDescent="0.25">
      <c r="O11" s="1"/>
    </row>
    <row r="12" spans="1:15" s="5" customFormat="1" ht="13.5" thickBot="1" x14ac:dyDescent="0.25">
      <c r="C12" s="6" t="s">
        <v>13</v>
      </c>
      <c r="N12" s="54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 x14ac:dyDescent="0.25">
      <c r="M15" s="52" t="s">
        <v>2</v>
      </c>
      <c r="N15" s="55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 x14ac:dyDescent="0.35">
      <c r="A17" s="24" t="str">
        <f>A7</f>
        <v>Rudolf Rausch</v>
      </c>
      <c r="B17" s="35">
        <v>1</v>
      </c>
      <c r="C17" s="121" t="s">
        <v>16</v>
      </c>
      <c r="D17" s="122"/>
      <c r="E17" s="36">
        <v>1.1000000000000001</v>
      </c>
      <c r="F17" s="37"/>
      <c r="G17" s="38">
        <v>2.8</v>
      </c>
      <c r="H17" s="38"/>
      <c r="I17" s="38">
        <v>2.2999999999999998</v>
      </c>
      <c r="J17" s="39"/>
      <c r="K17" s="40">
        <f>SUM(C17:J17)</f>
        <v>6.1999999999999993</v>
      </c>
      <c r="L17" s="41">
        <v>2.8</v>
      </c>
      <c r="M17" s="50">
        <f>K17+K7</f>
        <v>14.599999999999998</v>
      </c>
      <c r="N17" s="51">
        <v>1</v>
      </c>
      <c r="O17" s="43" t="s">
        <v>117</v>
      </c>
    </row>
    <row r="18" spans="1:15" s="43" customFormat="1" ht="21" thickBot="1" x14ac:dyDescent="0.35">
      <c r="A18" s="24" t="str">
        <f t="shared" ref="A18:A20" si="0">A8</f>
        <v>Ludwig Stadler</v>
      </c>
      <c r="B18" s="35">
        <v>2</v>
      </c>
      <c r="C18" s="44">
        <f>IF(E17="","",IF(E17=$L$7,0,IF(E17=$L$8,1.1,IF(E17=$L$9,2.3,IF(E17=0,2.8,"falsch")))))</f>
        <v>2.2999999999999998</v>
      </c>
      <c r="D18" s="45"/>
      <c r="E18" s="123" t="s">
        <v>16</v>
      </c>
      <c r="F18" s="122"/>
      <c r="G18" s="36">
        <v>1.1000000000000001</v>
      </c>
      <c r="H18" s="36"/>
      <c r="I18" s="38">
        <v>0</v>
      </c>
      <c r="J18" s="39"/>
      <c r="K18" s="40">
        <f>SUM(C18:J18)</f>
        <v>3.4</v>
      </c>
      <c r="L18" s="41">
        <v>2.2999999999999998</v>
      </c>
      <c r="M18" s="50">
        <f t="shared" ref="M18:M20" si="1">K18+K8</f>
        <v>6.8</v>
      </c>
      <c r="N18" s="51">
        <v>4</v>
      </c>
    </row>
    <row r="19" spans="1:15" s="43" customFormat="1" ht="21" thickBot="1" x14ac:dyDescent="0.35">
      <c r="A19" s="24" t="str">
        <f t="shared" si="0"/>
        <v>Franz Labek</v>
      </c>
      <c r="B19" s="35">
        <v>3</v>
      </c>
      <c r="C19" s="44">
        <f>IF(G17="","",IF(G17=$L$7,0,IF(G17=$L$8,1.1,IF(G17=$L$9,2.3,IF(G17=0,2.8,"falsch")))))</f>
        <v>0</v>
      </c>
      <c r="D19" s="45"/>
      <c r="E19" s="46">
        <f>IF(G18="","",IF(G18=$L$7,0,IF(G18=$L$8,1.1,IF(G18=$L$9,2.3,IF(G18=0,2.8,"falsch")))))</f>
        <v>2.2999999999999998</v>
      </c>
      <c r="F19" s="45"/>
      <c r="G19" s="123" t="s">
        <v>16</v>
      </c>
      <c r="H19" s="122"/>
      <c r="I19" s="36">
        <v>2.8</v>
      </c>
      <c r="J19" s="47"/>
      <c r="K19" s="40">
        <f>SUM(C19:J19)</f>
        <v>5.0999999999999996</v>
      </c>
      <c r="L19" s="41">
        <v>1.1000000000000001</v>
      </c>
      <c r="M19" s="50">
        <f t="shared" si="1"/>
        <v>8.5</v>
      </c>
      <c r="N19" s="51">
        <v>2</v>
      </c>
      <c r="O19" s="43" t="s">
        <v>117</v>
      </c>
    </row>
    <row r="20" spans="1:15" s="43" customFormat="1" ht="21" thickBot="1" x14ac:dyDescent="0.35">
      <c r="A20" s="24" t="str">
        <f t="shared" si="0"/>
        <v>Herbert Helminger</v>
      </c>
      <c r="B20" s="35">
        <v>4</v>
      </c>
      <c r="C20" s="48">
        <f>IF(I17="","",IF(I17=$L$7,0,IF(I17=$L$8,1.1,IF(I17=$L$9,2.3,IF(I17=0,2.8,"falsch")))))</f>
        <v>1.1000000000000001</v>
      </c>
      <c r="D20" s="49"/>
      <c r="E20" s="46">
        <f>IF(I18="","",IF(I18=$L$7,0,IF(I18=$L$8,1.1,IF(I18=$L$9,2.3,IF(I18=0,2.8,"falsch")))))</f>
        <v>2.8</v>
      </c>
      <c r="F20" s="45"/>
      <c r="G20" s="46">
        <f>IF(I19="","",IF(I19=$L$7,0,IF(I19=$L$8,1.1,IF(I19=$L$9,2.3,IF(I19=0,2.8,"falsch")))))</f>
        <v>0</v>
      </c>
      <c r="H20" s="45"/>
      <c r="I20" s="123" t="s">
        <v>16</v>
      </c>
      <c r="J20" s="121"/>
      <c r="K20" s="40">
        <f>SUM(C20:J20)</f>
        <v>3.9</v>
      </c>
      <c r="L20" s="35"/>
      <c r="M20" s="50">
        <f t="shared" si="1"/>
        <v>7.3</v>
      </c>
      <c r="N20" s="51">
        <v>3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N22" s="54"/>
      <c r="O22"/>
    </row>
    <row r="23" spans="1:15" s="6" customFormat="1" x14ac:dyDescent="0.2">
      <c r="B23" s="6" t="s">
        <v>12</v>
      </c>
      <c r="C23" s="13" t="s">
        <v>34</v>
      </c>
      <c r="D23" s="14"/>
      <c r="E23" s="13" t="s">
        <v>36</v>
      </c>
      <c r="F23" s="14"/>
      <c r="G23" s="13" t="s">
        <v>38</v>
      </c>
      <c r="H23" s="17"/>
      <c r="N23" s="55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35</v>
      </c>
      <c r="D24" s="16"/>
      <c r="E24" s="15" t="s">
        <v>37</v>
      </c>
      <c r="F24" s="16"/>
      <c r="G24" s="15" t="s">
        <v>39</v>
      </c>
      <c r="H24" s="18"/>
      <c r="N24" s="55"/>
    </row>
    <row r="25" spans="1:15" s="6" customFormat="1" ht="21.75" customHeight="1" thickBot="1" x14ac:dyDescent="0.25">
      <c r="A25" s="19" t="s">
        <v>19</v>
      </c>
      <c r="N25" s="55"/>
    </row>
    <row r="26" spans="1:15" s="6" customFormat="1" ht="21.75" customHeight="1" thickBot="1" x14ac:dyDescent="0.25">
      <c r="A26" s="20" t="s">
        <v>20</v>
      </c>
      <c r="N26" s="55"/>
    </row>
    <row r="27" spans="1:15" s="5" customFormat="1" ht="21.75" customHeight="1" thickBot="1" x14ac:dyDescent="0.25">
      <c r="A27" s="20" t="s">
        <v>21</v>
      </c>
      <c r="G27" s="6" t="s">
        <v>18</v>
      </c>
      <c r="N27" s="54"/>
      <c r="O27" s="6"/>
    </row>
    <row r="28" spans="1:15" s="6" customFormat="1" ht="25.5" customHeight="1" x14ac:dyDescent="0.2">
      <c r="A28"/>
      <c r="N28" s="55"/>
      <c r="O28" s="5"/>
    </row>
    <row r="29" spans="1:15" s="6" customFormat="1" ht="25.5" customHeight="1" x14ac:dyDescent="0.2">
      <c r="A29"/>
      <c r="N29" s="55"/>
    </row>
    <row r="30" spans="1:15" s="6" customFormat="1" ht="25.5" customHeight="1" x14ac:dyDescent="0.2">
      <c r="A30"/>
      <c r="N30" s="55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3307086614173229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4" workbookViewId="0">
      <selection activeCell="O20" sqref="O20"/>
    </sheetView>
  </sheetViews>
  <sheetFormatPr baseColWidth="10" defaultRowHeight="12.75" x14ac:dyDescent="0.2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  <col min="15" max="15" width="14.7109375" bestFit="1" customWidth="1"/>
  </cols>
  <sheetData>
    <row r="1" spans="1:15" s="1" customFormat="1" ht="34.5" x14ac:dyDescent="0.4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5" s="1" customFormat="1" ht="30" x14ac:dyDescent="0.4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5" s="1" customFormat="1" ht="30" x14ac:dyDescent="0.4">
      <c r="A3" s="120" t="s">
        <v>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 x14ac:dyDescent="0.3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 x14ac:dyDescent="0.35">
      <c r="A7" s="24" t="str">
        <f>'Gesamte Übersicht'!A41</f>
        <v>Christian Hiebl Rausch</v>
      </c>
      <c r="B7" s="35">
        <v>1</v>
      </c>
      <c r="C7" s="121" t="s">
        <v>16</v>
      </c>
      <c r="D7" s="122"/>
      <c r="E7" s="36">
        <v>1.1000000000000001</v>
      </c>
      <c r="F7" s="37"/>
      <c r="G7" s="38">
        <v>1.1000000000000001</v>
      </c>
      <c r="H7" s="38"/>
      <c r="I7" s="38">
        <v>2.8</v>
      </c>
      <c r="J7" s="39"/>
      <c r="K7" s="40">
        <f>SUM(C7:J7)</f>
        <v>5</v>
      </c>
      <c r="L7" s="41">
        <v>2.8</v>
      </c>
      <c r="M7" s="42"/>
      <c r="N7" s="51"/>
    </row>
    <row r="8" spans="1:15" s="43" customFormat="1" ht="21" thickBot="1" x14ac:dyDescent="0.35">
      <c r="A8" s="24" t="str">
        <f>'Gesamte Übersicht'!A42</f>
        <v>Christian Unterrainer</v>
      </c>
      <c r="B8" s="35">
        <v>2</v>
      </c>
      <c r="C8" s="44">
        <f>IF(E7="","",IF(E7=$L$7,0,IF(E7=$L$8,1.1,IF(E7=$L$9,2.3,IF(E7=0,2.8,"falsch")))))</f>
        <v>2.2999999999999998</v>
      </c>
      <c r="D8" s="45"/>
      <c r="E8" s="123" t="s">
        <v>16</v>
      </c>
      <c r="F8" s="122"/>
      <c r="G8" s="36">
        <v>0</v>
      </c>
      <c r="H8" s="36"/>
      <c r="I8" s="38">
        <v>2.8</v>
      </c>
      <c r="J8" s="39"/>
      <c r="K8" s="40">
        <f>SUM(C8:J8)</f>
        <v>5.0999999999999996</v>
      </c>
      <c r="L8" s="41">
        <v>2.2999999999999998</v>
      </c>
      <c r="M8" s="42"/>
      <c r="N8" s="51"/>
    </row>
    <row r="9" spans="1:15" s="43" customFormat="1" ht="21" thickBot="1" x14ac:dyDescent="0.35">
      <c r="A9" s="24" t="str">
        <f>'Gesamte Übersicht'!A43</f>
        <v>Harald Neubauer</v>
      </c>
      <c r="B9" s="35">
        <v>3</v>
      </c>
      <c r="C9" s="44">
        <f>IF(G7="","",IF(G7=$L$7,0,IF(G7=$L$8,1.1,IF(G7=$L$9,2.3,IF(G7=0,2.8,"falsch")))))</f>
        <v>2.2999999999999998</v>
      </c>
      <c r="D9" s="45"/>
      <c r="E9" s="46">
        <f>IF(G8="","",IF(G8=$L$7,0,IF(G8=$L$8,1.1,IF(G8=$L$9,2.3,IF(G8=0,2.8,"falsch")))))</f>
        <v>2.8</v>
      </c>
      <c r="F9" s="45"/>
      <c r="G9" s="123" t="s">
        <v>16</v>
      </c>
      <c r="H9" s="122"/>
      <c r="I9" s="36">
        <v>2.8</v>
      </c>
      <c r="J9" s="47"/>
      <c r="K9" s="40">
        <f>SUM(C9:J9)</f>
        <v>7.8999999999999995</v>
      </c>
      <c r="L9" s="41">
        <v>1.1000000000000001</v>
      </c>
      <c r="M9" s="42"/>
      <c r="N9" s="51"/>
    </row>
    <row r="10" spans="1:15" s="43" customFormat="1" ht="21" thickBot="1" x14ac:dyDescent="0.35">
      <c r="A10" s="24" t="str">
        <f>'Gesamte Übersicht'!A44</f>
        <v>Gerhard Weissenbacher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0</v>
      </c>
      <c r="F10" s="45"/>
      <c r="G10" s="46">
        <f>IF(I9="","",IF(I9=$L$7,0,IF(I9=$L$8,1.1,IF(I9=$L$9,2.3,IF(I9=0,2.8,"falsch")))))</f>
        <v>0</v>
      </c>
      <c r="H10" s="45"/>
      <c r="I10" s="123" t="s">
        <v>16</v>
      </c>
      <c r="J10" s="121"/>
      <c r="K10" s="40">
        <f>SUM(C10:J10)</f>
        <v>0</v>
      </c>
      <c r="L10" s="35"/>
      <c r="M10" s="42"/>
      <c r="N10" s="51"/>
    </row>
    <row r="11" spans="1:15" ht="7.5" customHeight="1" x14ac:dyDescent="0.25">
      <c r="N11" s="53"/>
      <c r="O11" s="1"/>
    </row>
    <row r="12" spans="1:15" s="5" customFormat="1" ht="13.5" thickBot="1" x14ac:dyDescent="0.25">
      <c r="C12" s="6" t="s">
        <v>13</v>
      </c>
      <c r="N12" s="54"/>
      <c r="O12"/>
    </row>
    <row r="13" spans="1:15" s="6" customFormat="1" x14ac:dyDescent="0.2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 x14ac:dyDescent="0.25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 x14ac:dyDescent="0.25">
      <c r="M15" s="52" t="s">
        <v>2</v>
      </c>
      <c r="N15" s="55"/>
    </row>
    <row r="16" spans="1:15" s="1" customFormat="1" ht="18.75" thickBot="1" x14ac:dyDescent="0.3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 x14ac:dyDescent="0.35">
      <c r="A17" s="24" t="str">
        <f>A7</f>
        <v>Christian Hiebl Rausch</v>
      </c>
      <c r="B17" s="35">
        <v>1</v>
      </c>
      <c r="C17" s="121" t="s">
        <v>16</v>
      </c>
      <c r="D17" s="122"/>
      <c r="E17" s="36">
        <v>2.8</v>
      </c>
      <c r="F17" s="37"/>
      <c r="G17" s="38">
        <v>2.8</v>
      </c>
      <c r="H17" s="38"/>
      <c r="I17" s="38">
        <v>2.2999999999999998</v>
      </c>
      <c r="J17" s="39"/>
      <c r="K17" s="40">
        <f>SUM(C17:J17)</f>
        <v>7.8999999999999995</v>
      </c>
      <c r="L17" s="41">
        <v>2.8</v>
      </c>
      <c r="M17" s="50">
        <f>K17+K7</f>
        <v>12.899999999999999</v>
      </c>
      <c r="N17" s="51">
        <v>1</v>
      </c>
      <c r="O17" s="43" t="s">
        <v>117</v>
      </c>
    </row>
    <row r="18" spans="1:15" s="43" customFormat="1" ht="21" thickBot="1" x14ac:dyDescent="0.35">
      <c r="A18" s="24" t="str">
        <f t="shared" ref="A18:A20" si="0">A8</f>
        <v>Christian Unterrainer</v>
      </c>
      <c r="B18" s="35">
        <v>2</v>
      </c>
      <c r="C18" s="44">
        <f>IF(E17="","",IF(E17=$L$7,0,IF(E17=$L$8,1.1,IF(E17=$L$9,2.3,IF(E17=0,2.8,"falsch")))))</f>
        <v>0</v>
      </c>
      <c r="D18" s="45"/>
      <c r="E18" s="123" t="s">
        <v>16</v>
      </c>
      <c r="F18" s="122"/>
      <c r="G18" s="36">
        <v>2.8</v>
      </c>
      <c r="H18" s="36"/>
      <c r="I18" s="38">
        <v>2.8</v>
      </c>
      <c r="J18" s="39"/>
      <c r="K18" s="40">
        <f>SUM(C18:J18)</f>
        <v>5.6</v>
      </c>
      <c r="L18" s="41">
        <v>2.2999999999999998</v>
      </c>
      <c r="M18" s="50">
        <f t="shared" ref="M18:M20" si="1">K18+K8</f>
        <v>10.7</v>
      </c>
      <c r="N18" s="51">
        <v>2</v>
      </c>
      <c r="O18" s="43" t="s">
        <v>118</v>
      </c>
    </row>
    <row r="19" spans="1:15" s="43" customFormat="1" ht="21" thickBot="1" x14ac:dyDescent="0.35">
      <c r="A19" s="24" t="str">
        <f t="shared" si="0"/>
        <v>Harald Neubauer</v>
      </c>
      <c r="B19" s="35">
        <v>3</v>
      </c>
      <c r="C19" s="44">
        <f>IF(G17="","",IF(G17=$L$7,0,IF(G17=$L$8,1.1,IF(G17=$L$9,2.3,IF(G17=0,2.8,"falsch")))))</f>
        <v>0</v>
      </c>
      <c r="D19" s="45"/>
      <c r="E19" s="46">
        <f>IF(G18="","",IF(G18=$L$7,0,IF(G18=$L$8,1.1,IF(G18=$L$9,2.3,IF(G18=0,2.8,"falsch")))))</f>
        <v>0</v>
      </c>
      <c r="F19" s="45"/>
      <c r="G19" s="123" t="s">
        <v>16</v>
      </c>
      <c r="H19" s="122"/>
      <c r="I19" s="36">
        <v>1.1000000000000001</v>
      </c>
      <c r="J19" s="47"/>
      <c r="K19" s="40">
        <f>SUM(C19:J19)</f>
        <v>1.1000000000000001</v>
      </c>
      <c r="L19" s="41">
        <v>1.1000000000000001</v>
      </c>
      <c r="M19" s="50">
        <f t="shared" si="1"/>
        <v>9</v>
      </c>
      <c r="N19" s="51">
        <v>3</v>
      </c>
      <c r="O19" s="43" t="s">
        <v>117</v>
      </c>
    </row>
    <row r="20" spans="1:15" s="43" customFormat="1" ht="21" thickBot="1" x14ac:dyDescent="0.35">
      <c r="A20" s="24" t="str">
        <f t="shared" si="0"/>
        <v>Gerhard Weissenbacher</v>
      </c>
      <c r="B20" s="35">
        <v>4</v>
      </c>
      <c r="C20" s="48">
        <f>IF(I17="","",IF(I17=$L$7,0,IF(I17=$L$8,1.1,IF(I17=$L$9,2.3,IF(I17=0,2.8,"falsch")))))</f>
        <v>1.1000000000000001</v>
      </c>
      <c r="D20" s="49"/>
      <c r="E20" s="46">
        <f>IF(I18="","",IF(I18=$L$7,0,IF(I18=$L$8,1.1,IF(I18=$L$9,2.3,IF(I18=0,2.8,"falsch")))))</f>
        <v>0</v>
      </c>
      <c r="F20" s="45"/>
      <c r="G20" s="46">
        <f>IF(I19="","",IF(I19=$L$7,0,IF(I19=$L$8,1.1,IF(I19=$L$9,2.3,IF(I19=0,2.8,"falsch")))))</f>
        <v>2.2999999999999998</v>
      </c>
      <c r="H20" s="45"/>
      <c r="I20" s="123" t="s">
        <v>16</v>
      </c>
      <c r="J20" s="121"/>
      <c r="K20" s="40">
        <f>SUM(C20:J20)</f>
        <v>3.4</v>
      </c>
      <c r="L20" s="35"/>
      <c r="M20" s="50">
        <f t="shared" si="1"/>
        <v>3.4</v>
      </c>
      <c r="N20" s="51">
        <v>4</v>
      </c>
    </row>
    <row r="21" spans="1:15" ht="10.5" customHeight="1" x14ac:dyDescent="0.25">
      <c r="O21" s="1"/>
    </row>
    <row r="22" spans="1:15" s="5" customFormat="1" ht="13.5" thickBot="1" x14ac:dyDescent="0.25">
      <c r="A22"/>
      <c r="C22" s="6" t="s">
        <v>13</v>
      </c>
      <c r="O22"/>
    </row>
    <row r="23" spans="1:15" s="6" customFormat="1" x14ac:dyDescent="0.2">
      <c r="B23" s="6" t="s">
        <v>12</v>
      </c>
      <c r="C23" s="13" t="s">
        <v>34</v>
      </c>
      <c r="D23" s="14"/>
      <c r="E23" s="13" t="s">
        <v>36</v>
      </c>
      <c r="F23" s="14"/>
      <c r="G23" s="13" t="s">
        <v>38</v>
      </c>
      <c r="H23" s="17"/>
      <c r="O23" s="5"/>
    </row>
    <row r="24" spans="1:15" s="6" customFormat="1" ht="13.5" thickBot="1" x14ac:dyDescent="0.25">
      <c r="A24" s="6" t="s">
        <v>23</v>
      </c>
      <c r="B24" s="6" t="s">
        <v>11</v>
      </c>
      <c r="C24" s="15" t="s">
        <v>35</v>
      </c>
      <c r="D24" s="16"/>
      <c r="E24" s="15" t="s">
        <v>37</v>
      </c>
      <c r="F24" s="16"/>
      <c r="G24" s="15" t="s">
        <v>39</v>
      </c>
      <c r="H24" s="18"/>
    </row>
    <row r="25" spans="1:15" s="6" customFormat="1" ht="21.75" customHeight="1" thickBot="1" x14ac:dyDescent="0.25">
      <c r="A25" s="19" t="s">
        <v>19</v>
      </c>
    </row>
    <row r="26" spans="1:15" s="6" customFormat="1" ht="21.75" customHeight="1" thickBot="1" x14ac:dyDescent="0.25">
      <c r="A26" s="20" t="s">
        <v>20</v>
      </c>
    </row>
    <row r="27" spans="1:15" s="5" customFormat="1" ht="21.75" customHeight="1" thickBot="1" x14ac:dyDescent="0.25">
      <c r="A27" s="20" t="s">
        <v>21</v>
      </c>
      <c r="G27" s="6" t="s">
        <v>18</v>
      </c>
      <c r="O27" s="6"/>
    </row>
    <row r="28" spans="1:15" s="6" customFormat="1" ht="25.5" customHeight="1" x14ac:dyDescent="0.2">
      <c r="A28"/>
      <c r="O28" s="5"/>
    </row>
    <row r="29" spans="1:15" s="6" customFormat="1" ht="25.5" customHeight="1" x14ac:dyDescent="0.2">
      <c r="A29"/>
    </row>
    <row r="30" spans="1:15" s="6" customFormat="1" ht="25.5" customHeight="1" x14ac:dyDescent="0.2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23622047244094491" right="0.23622047244094491" top="0.74803149606299213" bottom="0.74803149606299213" header="0.31496062992125984" footer="0.31496062992125984"/>
  <pageSetup paperSize="9"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16" workbookViewId="0">
      <selection activeCell="F17" sqref="F17:F18"/>
    </sheetView>
  </sheetViews>
  <sheetFormatPr baseColWidth="10" defaultRowHeight="18" x14ac:dyDescent="0.25"/>
  <cols>
    <col min="1" max="1" width="44.5703125" style="69" customWidth="1"/>
    <col min="2" max="2" width="23" style="69" customWidth="1"/>
    <col min="3" max="3" width="12.7109375" style="69" customWidth="1"/>
    <col min="4" max="4" width="13.5703125" style="72" customWidth="1"/>
    <col min="5" max="8" width="8.28515625" style="69" customWidth="1"/>
    <col min="9" max="16384" width="11.42578125" style="69"/>
  </cols>
  <sheetData>
    <row r="1" spans="1:7" s="59" customFormat="1" ht="30" x14ac:dyDescent="0.4">
      <c r="A1" s="124" t="s">
        <v>46</v>
      </c>
      <c r="B1" s="124"/>
      <c r="C1" s="124"/>
      <c r="D1" s="124"/>
    </row>
    <row r="2" spans="1:7" s="61" customFormat="1" ht="27.75" x14ac:dyDescent="0.4">
      <c r="A2" s="60"/>
      <c r="B2" s="60"/>
      <c r="D2" s="62"/>
    </row>
    <row r="3" spans="1:7" s="63" customFormat="1" ht="25.5" x14ac:dyDescent="0.35">
      <c r="A3" s="126" t="s">
        <v>44</v>
      </c>
      <c r="B3" s="126"/>
      <c r="C3" s="126"/>
      <c r="D3" s="126"/>
    </row>
    <row r="4" spans="1:7" s="63" customFormat="1" ht="25.5" x14ac:dyDescent="0.35">
      <c r="A4" s="126" t="s">
        <v>45</v>
      </c>
      <c r="B4" s="126"/>
      <c r="C4" s="126"/>
      <c r="D4" s="126"/>
      <c r="G4" s="64"/>
    </row>
    <row r="5" spans="1:7" s="63" customFormat="1" ht="25.5" x14ac:dyDescent="0.35">
      <c r="A5" s="65"/>
      <c r="B5" s="65"/>
      <c r="C5" s="65"/>
      <c r="D5" s="65"/>
    </row>
    <row r="6" spans="1:7" s="66" customFormat="1" ht="18.75" x14ac:dyDescent="0.3">
      <c r="A6" s="125" t="s">
        <v>14</v>
      </c>
      <c r="B6" s="125"/>
      <c r="D6" s="67"/>
    </row>
    <row r="7" spans="1:7" s="66" customFormat="1" ht="18.75" x14ac:dyDescent="0.3">
      <c r="A7" s="125" t="s">
        <v>22</v>
      </c>
      <c r="B7" s="125"/>
      <c r="D7" s="67"/>
    </row>
    <row r="8" spans="1:7" s="30" customFormat="1" x14ac:dyDescent="0.25">
      <c r="C8" s="30" t="s">
        <v>2</v>
      </c>
      <c r="D8" s="29" t="s">
        <v>42</v>
      </c>
    </row>
    <row r="9" spans="1:7" s="30" customFormat="1" x14ac:dyDescent="0.25">
      <c r="A9" s="25" t="str">
        <f>gruppeneinteilung!$A$24</f>
        <v>Christoph Breitenthaler</v>
      </c>
      <c r="B9" s="25" t="str">
        <f>gruppeneinteilung!$B$24</f>
        <v>0699-12899766</v>
      </c>
      <c r="C9" s="68">
        <f>'Gruppe 1-Koppl'!M17</f>
        <v>11.299999999999999</v>
      </c>
      <c r="D9" s="9">
        <f>'Gruppe 1-Koppl'!N17</f>
        <v>2</v>
      </c>
    </row>
    <row r="10" spans="1:7" s="30" customFormat="1" x14ac:dyDescent="0.25">
      <c r="A10" s="25" t="str">
        <f>gruppeneinteilung!$A$25</f>
        <v>Gerhard Haslinger</v>
      </c>
      <c r="B10" s="25" t="str">
        <f>gruppeneinteilung!$B$25</f>
        <v>0664-5872161</v>
      </c>
      <c r="C10" s="68">
        <f>'Gruppe 1-Koppl'!M18</f>
        <v>12.299999999999999</v>
      </c>
      <c r="D10" s="9">
        <f>'Gruppe 1-Koppl'!N18</f>
        <v>1</v>
      </c>
    </row>
    <row r="11" spans="1:7" s="30" customFormat="1" x14ac:dyDescent="0.25">
      <c r="A11" s="25" t="str">
        <f>gruppeneinteilung!$A$26</f>
        <v>Andi Eder</v>
      </c>
      <c r="B11" s="25" t="str">
        <f>gruppeneinteilung!$B$26</f>
        <v>0664-8301570</v>
      </c>
      <c r="C11" s="68">
        <f>'Gruppe 1-Koppl'!M19</f>
        <v>6.1</v>
      </c>
      <c r="D11" s="9">
        <f>'Gruppe 1-Koppl'!N19</f>
        <v>4</v>
      </c>
    </row>
    <row r="12" spans="1:7" s="30" customFormat="1" x14ac:dyDescent="0.25">
      <c r="A12" s="25" t="str">
        <f>gruppeneinteilung!$A$27</f>
        <v>Manuel Langegger</v>
      </c>
      <c r="B12" s="25" t="str">
        <f>gruppeneinteilung!$B$27</f>
        <v>0664-5622076</v>
      </c>
      <c r="C12" s="68">
        <f>'Gruppe 1-Koppl'!M20</f>
        <v>6.8999999999999995</v>
      </c>
      <c r="D12" s="9">
        <f>'Gruppe 1-Koppl'!N20</f>
        <v>3</v>
      </c>
    </row>
    <row r="13" spans="1:7" x14ac:dyDescent="0.25">
      <c r="C13" s="70"/>
      <c r="D13" s="29"/>
    </row>
    <row r="14" spans="1:7" s="66" customFormat="1" ht="18.75" x14ac:dyDescent="0.3">
      <c r="A14" s="125" t="s">
        <v>15</v>
      </c>
      <c r="B14" s="125"/>
      <c r="C14" s="71"/>
      <c r="D14" s="67"/>
    </row>
    <row r="15" spans="1:7" s="66" customFormat="1" ht="18.75" x14ac:dyDescent="0.3">
      <c r="A15" s="125" t="s">
        <v>17</v>
      </c>
      <c r="B15" s="125"/>
      <c r="C15" s="71"/>
      <c r="D15" s="67"/>
    </row>
    <row r="16" spans="1:7" s="30" customFormat="1" x14ac:dyDescent="0.25">
      <c r="C16" s="58"/>
      <c r="D16" s="29"/>
    </row>
    <row r="17" spans="1:4" s="30" customFormat="1" x14ac:dyDescent="0.25">
      <c r="A17" s="25" t="str">
        <f>gruppeneinteilung!$C$24</f>
        <v>Ernst Lafenthaler</v>
      </c>
      <c r="B17" s="25" t="str">
        <f>gruppeneinteilung!$D$24</f>
        <v>0660-2816410</v>
      </c>
      <c r="C17" s="68">
        <f>'Gruppe 2-Oberndorf'!M17</f>
        <v>12.599999999999998</v>
      </c>
      <c r="D17" s="9">
        <f>'Gruppe 2-Oberndorf'!N17</f>
        <v>1</v>
      </c>
    </row>
    <row r="18" spans="1:4" s="30" customFormat="1" x14ac:dyDescent="0.25">
      <c r="A18" s="25" t="str">
        <f>gruppeneinteilung!$C$25</f>
        <v>Alois Ammerer</v>
      </c>
      <c r="B18" s="25" t="str">
        <f>gruppeneinteilung!$D$25</f>
        <v>0664-1731613</v>
      </c>
      <c r="C18" s="68">
        <f>'Gruppe 2-Oberndorf'!M18</f>
        <v>10</v>
      </c>
      <c r="D18" s="9">
        <f>'Gruppe 2-Oberndorf'!N18</f>
        <v>2</v>
      </c>
    </row>
    <row r="19" spans="1:4" s="30" customFormat="1" x14ac:dyDescent="0.25">
      <c r="A19" s="25" t="str">
        <f>gruppeneinteilung!$C$26</f>
        <v>Johann Strasser</v>
      </c>
      <c r="B19" s="25" t="str">
        <f>gruppeneinteilung!$D$26</f>
        <v>0664-8953822</v>
      </c>
      <c r="C19" s="68">
        <f>'Gruppe 2-Oberndorf'!M19</f>
        <v>7.3</v>
      </c>
      <c r="D19" s="9">
        <f>'Gruppe 2-Oberndorf'!N19</f>
        <v>4</v>
      </c>
    </row>
    <row r="20" spans="1:4" s="30" customFormat="1" x14ac:dyDescent="0.25">
      <c r="A20" s="25" t="str">
        <f>gruppeneinteilung!$C$27</f>
        <v>Martin Kreiler</v>
      </c>
      <c r="B20" s="25" t="str">
        <f>gruppeneinteilung!$D$27</f>
        <v>0664-75007386</v>
      </c>
      <c r="C20" s="68">
        <f>'Gruppe 2-Oberndorf'!M20</f>
        <v>9.1</v>
      </c>
      <c r="D20" s="9">
        <f>'Gruppe 2-Oberndorf'!N20</f>
        <v>3</v>
      </c>
    </row>
    <row r="21" spans="1:4" x14ac:dyDescent="0.25">
      <c r="C21" s="70"/>
      <c r="D21" s="29"/>
    </row>
    <row r="22" spans="1:4" s="66" customFormat="1" ht="18.75" x14ac:dyDescent="0.3">
      <c r="A22" s="125" t="s">
        <v>24</v>
      </c>
      <c r="B22" s="125"/>
      <c r="C22" s="71"/>
      <c r="D22" s="67"/>
    </row>
    <row r="23" spans="1:4" s="66" customFormat="1" ht="18.75" x14ac:dyDescent="0.3">
      <c r="A23" s="125" t="s">
        <v>25</v>
      </c>
      <c r="B23" s="125"/>
      <c r="C23" s="71"/>
      <c r="D23" s="67"/>
    </row>
    <row r="24" spans="1:4" s="30" customFormat="1" x14ac:dyDescent="0.25">
      <c r="C24" s="58"/>
      <c r="D24" s="29"/>
    </row>
    <row r="25" spans="1:4" s="30" customFormat="1" x14ac:dyDescent="0.25">
      <c r="A25" s="25" t="str">
        <f>gruppeneinteilung!$E$24</f>
        <v>Peter Gratzl</v>
      </c>
      <c r="B25" s="25" t="str">
        <f>gruppeneinteilung!$F$24</f>
        <v>0676-8862270</v>
      </c>
      <c r="C25" s="68">
        <f>'Gruppe 3-Bürmoos'!M17</f>
        <v>3.3000000000000003</v>
      </c>
      <c r="D25" s="9">
        <f>'Gruppe 3-Bürmoos'!N17</f>
        <v>4</v>
      </c>
    </row>
    <row r="26" spans="1:4" s="30" customFormat="1" x14ac:dyDescent="0.25">
      <c r="A26" s="25" t="str">
        <f>gruppeneinteilung!$E$25</f>
        <v>Norbert Labek</v>
      </c>
      <c r="B26" s="25" t="str">
        <f>gruppeneinteilung!$F$25</f>
        <v>0664-9632914</v>
      </c>
      <c r="C26" s="68">
        <f>'Gruppe 3-Bürmoos'!M18</f>
        <v>12.399999999999999</v>
      </c>
      <c r="D26" s="9">
        <f>'Gruppe 3-Bürmoos'!N18</f>
        <v>1</v>
      </c>
    </row>
    <row r="27" spans="1:4" s="30" customFormat="1" x14ac:dyDescent="0.25">
      <c r="A27" s="25" t="str">
        <f>gruppeneinteilung!$E$26</f>
        <v>Josef Breitenthaler</v>
      </c>
      <c r="B27" s="25" t="str">
        <f>gruppeneinteilung!$F$26</f>
        <v>0699-11002968</v>
      </c>
      <c r="C27" s="68">
        <f>'Gruppe 3-Bürmoos'!M19</f>
        <v>10.799999999999999</v>
      </c>
      <c r="D27" s="9">
        <f>'Gruppe 3-Bürmoos'!N19</f>
        <v>3</v>
      </c>
    </row>
    <row r="28" spans="1:4" s="30" customFormat="1" x14ac:dyDescent="0.25">
      <c r="A28" s="25" t="str">
        <f>gruppeneinteilung!$E$27</f>
        <v>Werner Furtner</v>
      </c>
      <c r="B28" s="25" t="str">
        <f>gruppeneinteilung!$F$27</f>
        <v>0664-75100551</v>
      </c>
      <c r="C28" s="68">
        <f>'Gruppe 3-Bürmoos'!M20</f>
        <v>11.899999999999999</v>
      </c>
      <c r="D28" s="9">
        <f>'Gruppe 3-Bürmoos'!N20</f>
        <v>2</v>
      </c>
    </row>
    <row r="29" spans="1:4" s="30" customFormat="1" x14ac:dyDescent="0.25">
      <c r="A29" s="26"/>
      <c r="B29" s="26"/>
      <c r="C29" s="58"/>
      <c r="D29" s="29"/>
    </row>
    <row r="30" spans="1:4" s="66" customFormat="1" ht="18.75" x14ac:dyDescent="0.3">
      <c r="A30" s="125" t="s">
        <v>26</v>
      </c>
      <c r="B30" s="125"/>
      <c r="C30" s="71"/>
      <c r="D30" s="67"/>
    </row>
    <row r="31" spans="1:4" s="66" customFormat="1" ht="18.75" x14ac:dyDescent="0.3">
      <c r="A31" s="125" t="s">
        <v>27</v>
      </c>
      <c r="B31" s="125"/>
      <c r="C31" s="71"/>
      <c r="D31" s="67"/>
    </row>
    <row r="32" spans="1:4" s="30" customFormat="1" x14ac:dyDescent="0.25">
      <c r="C32" s="58"/>
      <c r="D32" s="29"/>
    </row>
    <row r="33" spans="1:4" s="30" customFormat="1" x14ac:dyDescent="0.25">
      <c r="A33" s="25" t="str">
        <f>gruppeneinteilung!$G$24</f>
        <v>Rudolf Rausch</v>
      </c>
      <c r="B33" s="25" t="str">
        <f>gruppeneinteilung!$H$24</f>
        <v>0664-1065376</v>
      </c>
      <c r="C33" s="68">
        <f>'Gruppe 4-Nußdorf'!M17</f>
        <v>14.599999999999998</v>
      </c>
      <c r="D33" s="9">
        <f>'Gruppe 4-Nußdorf'!N17</f>
        <v>1</v>
      </c>
    </row>
    <row r="34" spans="1:4" s="30" customFormat="1" x14ac:dyDescent="0.25">
      <c r="A34" s="25" t="str">
        <f>gruppeneinteilung!$G$25</f>
        <v>Ludwig Stadler</v>
      </c>
      <c r="B34" s="25" t="str">
        <f>gruppeneinteilung!$H$25</f>
        <v>0664-5918627</v>
      </c>
      <c r="C34" s="68">
        <f>'Gruppe 4-Nußdorf'!M18</f>
        <v>6.8</v>
      </c>
      <c r="D34" s="9">
        <f>'Gruppe 4-Nußdorf'!N18</f>
        <v>4</v>
      </c>
    </row>
    <row r="35" spans="1:4" s="30" customFormat="1" x14ac:dyDescent="0.25">
      <c r="A35" s="25" t="str">
        <f>gruppeneinteilung!$G$26</f>
        <v>Franz Labek</v>
      </c>
      <c r="B35" s="25" t="str">
        <f>gruppeneinteilung!$H$26</f>
        <v>0664-1745145</v>
      </c>
      <c r="C35" s="68">
        <f>'Gruppe 4-Nußdorf'!M19</f>
        <v>8.5</v>
      </c>
      <c r="D35" s="9">
        <f>'Gruppe 4-Nußdorf'!N19</f>
        <v>2</v>
      </c>
    </row>
    <row r="36" spans="1:4" s="30" customFormat="1" x14ac:dyDescent="0.25">
      <c r="A36" s="25" t="str">
        <f>gruppeneinteilung!$G$27</f>
        <v>Herbert Helminger</v>
      </c>
      <c r="B36" s="25" t="str">
        <f>gruppeneinteilung!$H$27</f>
        <v>0664-3812496</v>
      </c>
      <c r="C36" s="68">
        <f>'Gruppe 4-Nußdorf'!M20</f>
        <v>7.3</v>
      </c>
      <c r="D36" s="9">
        <f>'Gruppe 4-Nußdorf'!N20</f>
        <v>3</v>
      </c>
    </row>
    <row r="37" spans="1:4" x14ac:dyDescent="0.25">
      <c r="C37" s="70"/>
      <c r="D37" s="29"/>
    </row>
    <row r="38" spans="1:4" s="66" customFormat="1" ht="18.75" x14ac:dyDescent="0.3">
      <c r="A38" s="125" t="s">
        <v>28</v>
      </c>
      <c r="B38" s="125"/>
      <c r="C38" s="71"/>
      <c r="D38" s="67"/>
    </row>
    <row r="39" spans="1:4" s="66" customFormat="1" ht="18.75" x14ac:dyDescent="0.3">
      <c r="A39" s="125" t="s">
        <v>47</v>
      </c>
      <c r="B39" s="125"/>
      <c r="C39" s="71"/>
      <c r="D39" s="67"/>
    </row>
    <row r="40" spans="1:4" s="30" customFormat="1" x14ac:dyDescent="0.25">
      <c r="C40" s="58"/>
      <c r="D40" s="29"/>
    </row>
    <row r="41" spans="1:4" s="30" customFormat="1" x14ac:dyDescent="0.25">
      <c r="A41" s="25" t="str">
        <f>gruppeneinteilung!$I$24</f>
        <v>Christian Hiebl Rausch</v>
      </c>
      <c r="B41" s="25" t="str">
        <f>gruppeneinteilung!$J$24</f>
        <v>0664-7831024</v>
      </c>
      <c r="C41" s="68">
        <f>'Gruppe 5-Nußdorf 2'!M17</f>
        <v>12.899999999999999</v>
      </c>
      <c r="D41" s="9">
        <f>'Gruppe 5-Nußdorf 2'!N17</f>
        <v>1</v>
      </c>
    </row>
    <row r="42" spans="1:4" s="30" customFormat="1" x14ac:dyDescent="0.25">
      <c r="A42" s="25" t="str">
        <f>gruppeneinteilung!$I$25</f>
        <v>Christian Unterrainer</v>
      </c>
      <c r="B42" s="25" t="str">
        <f>gruppeneinteilung!$J$25</f>
        <v>0664-6464033</v>
      </c>
      <c r="C42" s="68">
        <f>'Gruppe 5-Nußdorf 2'!M18</f>
        <v>10.7</v>
      </c>
      <c r="D42" s="9">
        <f>'Gruppe 5-Nußdorf 2'!N18</f>
        <v>2</v>
      </c>
    </row>
    <row r="43" spans="1:4" s="30" customFormat="1" x14ac:dyDescent="0.25">
      <c r="A43" s="25" t="str">
        <f>gruppeneinteilung!$I$26</f>
        <v>Harald Neubauer</v>
      </c>
      <c r="B43" s="25" t="str">
        <f>gruppeneinteilung!$J$26</f>
        <v>0650-8649688</v>
      </c>
      <c r="C43" s="68">
        <f>'Gruppe 5-Nußdorf 2'!M19</f>
        <v>9</v>
      </c>
      <c r="D43" s="9">
        <f>'Gruppe 5-Nußdorf 2'!N19</f>
        <v>3</v>
      </c>
    </row>
    <row r="44" spans="1:4" s="30" customFormat="1" x14ac:dyDescent="0.25">
      <c r="A44" s="25" t="str">
        <f>gruppeneinteilung!$I$27</f>
        <v>Gerhard Weissenbacher</v>
      </c>
      <c r="B44" s="25" t="str">
        <f>gruppeneinteilung!$J$27</f>
        <v>0664-4080390</v>
      </c>
      <c r="C44" s="68">
        <f>'Gruppe 5-Nußdorf 2'!M20</f>
        <v>3.4</v>
      </c>
      <c r="D44" s="9">
        <f>'Gruppe 5-Nußdorf 2'!N20</f>
        <v>4</v>
      </c>
    </row>
  </sheetData>
  <sortState ref="A38:P41">
    <sortCondition descending="1" ref="C38:C41"/>
  </sortState>
  <mergeCells count="13">
    <mergeCell ref="A39:B39"/>
    <mergeCell ref="A38:B38"/>
    <mergeCell ref="A30:B30"/>
    <mergeCell ref="A31:B31"/>
    <mergeCell ref="A22:B22"/>
    <mergeCell ref="A23:B23"/>
    <mergeCell ref="A1:D1"/>
    <mergeCell ref="A14:B14"/>
    <mergeCell ref="A15:B15"/>
    <mergeCell ref="A6:B6"/>
    <mergeCell ref="A7:B7"/>
    <mergeCell ref="A3:D3"/>
    <mergeCell ref="A4:D4"/>
  </mergeCells>
  <pageMargins left="0.74" right="0.23622047244094491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4" workbookViewId="0">
      <selection activeCell="B24" sqref="B24"/>
    </sheetView>
  </sheetViews>
  <sheetFormatPr baseColWidth="10" defaultRowHeight="15" x14ac:dyDescent="0.25"/>
  <cols>
    <col min="1" max="1" width="24.28515625" style="73" customWidth="1"/>
    <col min="2" max="2" width="13.7109375" style="73" bestFit="1" customWidth="1"/>
    <col min="3" max="3" width="16.140625" style="73" bestFit="1" customWidth="1"/>
    <col min="4" max="4" width="13.7109375" style="73" bestFit="1" customWidth="1"/>
    <col min="5" max="5" width="18" style="73" bestFit="1" customWidth="1"/>
    <col min="6" max="6" width="13.7109375" style="73" bestFit="1" customWidth="1"/>
    <col min="7" max="7" width="17.7109375" style="73" bestFit="1" customWidth="1"/>
    <col min="8" max="8" width="12.7109375" style="73" bestFit="1" customWidth="1"/>
    <col min="9" max="9" width="22.7109375" style="73" bestFit="1" customWidth="1"/>
    <col min="10" max="10" width="13.7109375" style="73" bestFit="1" customWidth="1"/>
    <col min="11" max="11" width="11.42578125" style="73"/>
    <col min="12" max="12" width="15.7109375" style="73" customWidth="1"/>
    <col min="13" max="16384" width="11.42578125" style="73"/>
  </cols>
  <sheetData>
    <row r="1" spans="1:5" x14ac:dyDescent="0.25">
      <c r="A1" s="127" t="s">
        <v>109</v>
      </c>
      <c r="B1" s="127"/>
      <c r="C1" s="127"/>
      <c r="D1" s="127"/>
      <c r="E1" s="127"/>
    </row>
    <row r="3" spans="1:5" x14ac:dyDescent="0.25">
      <c r="A3" s="73" t="s">
        <v>108</v>
      </c>
    </row>
    <row r="5" spans="1:5" x14ac:dyDescent="0.25">
      <c r="A5" s="73" t="s">
        <v>107</v>
      </c>
    </row>
    <row r="7" spans="1:5" x14ac:dyDescent="0.25">
      <c r="A7" s="73" t="s">
        <v>106</v>
      </c>
    </row>
    <row r="9" spans="1:5" x14ac:dyDescent="0.25">
      <c r="A9" s="73" t="s">
        <v>29</v>
      </c>
      <c r="B9" s="73" t="s">
        <v>33</v>
      </c>
      <c r="C9" s="73" t="s">
        <v>32</v>
      </c>
      <c r="D9" s="73" t="s">
        <v>31</v>
      </c>
      <c r="E9" s="73" t="s">
        <v>30</v>
      </c>
    </row>
    <row r="11" spans="1:5" x14ac:dyDescent="0.25">
      <c r="A11" s="73" t="s">
        <v>14</v>
      </c>
      <c r="B11" s="73" t="s">
        <v>15</v>
      </c>
      <c r="C11" s="73" t="s">
        <v>24</v>
      </c>
      <c r="D11" s="73" t="s">
        <v>26</v>
      </c>
      <c r="E11" s="73" t="s">
        <v>28</v>
      </c>
    </row>
    <row r="13" spans="1:5" s="115" customFormat="1" x14ac:dyDescent="0.25">
      <c r="A13" s="115" t="s">
        <v>105</v>
      </c>
      <c r="B13" s="115" t="s">
        <v>104</v>
      </c>
      <c r="C13" s="115" t="s">
        <v>103</v>
      </c>
      <c r="D13" s="115" t="s">
        <v>102</v>
      </c>
      <c r="E13" s="115" t="s">
        <v>101</v>
      </c>
    </row>
    <row r="14" spans="1:5" s="115" customFormat="1" x14ac:dyDescent="0.25">
      <c r="A14" s="115" t="s">
        <v>100</v>
      </c>
      <c r="B14" s="115" t="s">
        <v>99</v>
      </c>
      <c r="C14" s="115" t="s">
        <v>98</v>
      </c>
      <c r="D14" s="115" t="s">
        <v>97</v>
      </c>
      <c r="E14" s="115" t="s">
        <v>84</v>
      </c>
    </row>
    <row r="15" spans="1:5" s="115" customFormat="1" x14ac:dyDescent="0.25">
      <c r="A15" s="115" t="s">
        <v>74</v>
      </c>
      <c r="B15" s="115" t="s">
        <v>96</v>
      </c>
      <c r="C15" s="115" t="s">
        <v>95</v>
      </c>
      <c r="D15" s="115" t="s">
        <v>94</v>
      </c>
      <c r="E15" s="115" t="s">
        <v>93</v>
      </c>
    </row>
    <row r="16" spans="1:5" s="115" customFormat="1" x14ac:dyDescent="0.25">
      <c r="A16" s="115" t="s">
        <v>92</v>
      </c>
      <c r="B16" s="115" t="s">
        <v>63</v>
      </c>
      <c r="C16" s="115" t="s">
        <v>91</v>
      </c>
      <c r="D16" s="115" t="s">
        <v>90</v>
      </c>
      <c r="E16" s="115" t="s">
        <v>89</v>
      </c>
    </row>
    <row r="17" spans="1:10" s="115" customFormat="1" x14ac:dyDescent="0.25">
      <c r="A17" s="115" t="s">
        <v>88</v>
      </c>
      <c r="B17" s="115" t="s">
        <v>87</v>
      </c>
      <c r="C17" s="115" t="s">
        <v>52</v>
      </c>
      <c r="D17" s="115" t="s">
        <v>86</v>
      </c>
      <c r="E17" s="115" t="s">
        <v>85</v>
      </c>
    </row>
    <row r="21" spans="1:10" s="110" customFormat="1" x14ac:dyDescent="0.25">
      <c r="A21" s="114" t="s">
        <v>29</v>
      </c>
      <c r="B21" s="114"/>
      <c r="C21" s="113" t="s">
        <v>33</v>
      </c>
      <c r="D21" s="113"/>
      <c r="E21" s="110" t="s">
        <v>32</v>
      </c>
      <c r="G21" s="112" t="s">
        <v>31</v>
      </c>
      <c r="H21" s="112"/>
      <c r="I21" s="111" t="s">
        <v>84</v>
      </c>
      <c r="J21" s="111"/>
    </row>
    <row r="22" spans="1:10" s="110" customFormat="1" x14ac:dyDescent="0.25">
      <c r="A22" s="114" t="s">
        <v>14</v>
      </c>
      <c r="B22" s="114"/>
      <c r="C22" s="113" t="s">
        <v>15</v>
      </c>
      <c r="D22" s="113"/>
      <c r="E22" s="110" t="s">
        <v>24</v>
      </c>
      <c r="G22" s="112" t="s">
        <v>26</v>
      </c>
      <c r="H22" s="112"/>
      <c r="I22" s="111" t="s">
        <v>28</v>
      </c>
      <c r="J22" s="111"/>
    </row>
    <row r="23" spans="1:10" ht="15.75" thickBot="1" x14ac:dyDescent="0.3">
      <c r="A23" s="109"/>
      <c r="B23" s="109"/>
      <c r="C23" s="108"/>
      <c r="D23" s="108"/>
      <c r="G23" s="107"/>
      <c r="H23" s="107"/>
      <c r="I23" s="106"/>
      <c r="J23" s="106"/>
    </row>
    <row r="24" spans="1:10" s="74" customFormat="1" x14ac:dyDescent="0.25">
      <c r="A24" s="105" t="s">
        <v>83</v>
      </c>
      <c r="B24" s="104" t="s">
        <v>116</v>
      </c>
      <c r="C24" s="103" t="s">
        <v>82</v>
      </c>
      <c r="D24" s="102" t="s">
        <v>81</v>
      </c>
      <c r="E24" s="101" t="s">
        <v>80</v>
      </c>
      <c r="F24" s="100" t="s">
        <v>79</v>
      </c>
      <c r="G24" s="99" t="s">
        <v>78</v>
      </c>
      <c r="H24" s="98" t="s">
        <v>77</v>
      </c>
      <c r="I24" s="97" t="s">
        <v>76</v>
      </c>
      <c r="J24" s="96" t="s">
        <v>75</v>
      </c>
    </row>
    <row r="25" spans="1:10" s="74" customFormat="1" x14ac:dyDescent="0.25">
      <c r="A25" s="95" t="s">
        <v>113</v>
      </c>
      <c r="B25" s="94" t="s">
        <v>115</v>
      </c>
      <c r="C25" s="93" t="s">
        <v>73</v>
      </c>
      <c r="D25" s="92" t="s">
        <v>72</v>
      </c>
      <c r="E25" s="91" t="s">
        <v>71</v>
      </c>
      <c r="F25" s="90" t="s">
        <v>70</v>
      </c>
      <c r="G25" s="89" t="s">
        <v>69</v>
      </c>
      <c r="H25" s="88" t="s">
        <v>68</v>
      </c>
      <c r="I25" s="87" t="s">
        <v>67</v>
      </c>
      <c r="J25" s="86" t="s">
        <v>66</v>
      </c>
    </row>
    <row r="26" spans="1:10" s="74" customFormat="1" x14ac:dyDescent="0.25">
      <c r="A26" s="95" t="s">
        <v>65</v>
      </c>
      <c r="B26" s="94" t="s">
        <v>64</v>
      </c>
      <c r="C26" s="93" t="s">
        <v>112</v>
      </c>
      <c r="D26" s="92" t="s">
        <v>114</v>
      </c>
      <c r="E26" s="91" t="s">
        <v>62</v>
      </c>
      <c r="F26" s="90" t="s">
        <v>61</v>
      </c>
      <c r="G26" s="89" t="s">
        <v>60</v>
      </c>
      <c r="H26" s="88" t="s">
        <v>59</v>
      </c>
      <c r="I26" s="87" t="s">
        <v>58</v>
      </c>
      <c r="J26" s="86" t="s">
        <v>57</v>
      </c>
    </row>
    <row r="27" spans="1:10" s="74" customFormat="1" ht="15.75" thickBot="1" x14ac:dyDescent="0.3">
      <c r="A27" s="85" t="s">
        <v>56</v>
      </c>
      <c r="B27" s="84" t="s">
        <v>55</v>
      </c>
      <c r="C27" s="83" t="s">
        <v>54</v>
      </c>
      <c r="D27" s="82" t="s">
        <v>53</v>
      </c>
      <c r="E27" s="81" t="s">
        <v>110</v>
      </c>
      <c r="F27" s="80" t="s">
        <v>111</v>
      </c>
      <c r="G27" s="79" t="s">
        <v>51</v>
      </c>
      <c r="H27" s="78" t="s">
        <v>50</v>
      </c>
      <c r="I27" s="77" t="s">
        <v>49</v>
      </c>
      <c r="J27" s="76" t="s">
        <v>48</v>
      </c>
    </row>
    <row r="28" spans="1:10" s="74" customFormat="1" x14ac:dyDescent="0.25">
      <c r="A28" s="73"/>
      <c r="B28" s="73"/>
      <c r="C28" s="73"/>
      <c r="D28" s="73"/>
      <c r="E28" s="73"/>
      <c r="F28" s="73"/>
      <c r="G28" s="75"/>
      <c r="H28" s="75"/>
      <c r="I28" s="73"/>
      <c r="J28" s="73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Gruppe 1-Koppl</vt:lpstr>
      <vt:lpstr>Gruppe 2-Oberndorf</vt:lpstr>
      <vt:lpstr>Gruppe 3-Bürmoos</vt:lpstr>
      <vt:lpstr>Gruppe 4-Nußdorf</vt:lpstr>
      <vt:lpstr>Gruppe 5-Nußdorf 2</vt:lpstr>
      <vt:lpstr>Gesamte Übersicht</vt:lpstr>
      <vt:lpstr>gruppeneinteilung</vt:lpstr>
    </vt:vector>
  </TitlesOfParts>
  <Company>Alpenmilch Salzburg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Werner</cp:lastModifiedBy>
  <cp:lastPrinted>2017-08-20T09:39:57Z</cp:lastPrinted>
  <dcterms:created xsi:type="dcterms:W3CDTF">2009-06-18T06:48:23Z</dcterms:created>
  <dcterms:modified xsi:type="dcterms:W3CDTF">2017-08-20T09:40:02Z</dcterms:modified>
</cp:coreProperties>
</file>